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 Sh\Documents\"/>
    </mc:Choice>
  </mc:AlternateContent>
  <bookViews>
    <workbookView xWindow="0" yWindow="0" windowWidth="20490" windowHeight="7545"/>
  </bookViews>
  <sheets>
    <sheet name="روکش اصلی" sheetId="5" r:id="rId1"/>
    <sheet name="گزارش فروش و سود" sheetId="6" r:id="rId2"/>
    <sheet name="داده های اصلی و قیمت پایه" sheetId="1" r:id="rId3"/>
    <sheet name="M54" sheetId="2" r:id="rId4"/>
    <sheet name="M215" sheetId="3" r:id="rId5"/>
    <sheet name="B168" sheetId="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D8" i="6"/>
  <c r="D16" i="6"/>
  <c r="D24" i="6"/>
  <c r="D32" i="6"/>
  <c r="D40" i="6"/>
  <c r="D48" i="6"/>
  <c r="D56" i="6"/>
  <c r="D64" i="6"/>
  <c r="D72" i="6"/>
  <c r="D80" i="6"/>
  <c r="D88" i="6"/>
  <c r="D96" i="6"/>
  <c r="D11" i="6"/>
  <c r="D19" i="6"/>
  <c r="D27" i="6"/>
  <c r="D35" i="6"/>
  <c r="D43" i="6"/>
  <c r="D51" i="6"/>
  <c r="D59" i="6"/>
  <c r="D67" i="6"/>
  <c r="D75" i="6"/>
  <c r="D83" i="6"/>
  <c r="D91" i="6"/>
  <c r="D99" i="6"/>
  <c r="C10" i="6"/>
  <c r="C18" i="6"/>
  <c r="C26" i="6"/>
  <c r="C34" i="6"/>
  <c r="C42" i="6"/>
  <c r="C50" i="6"/>
  <c r="C58" i="6"/>
  <c r="C66" i="6"/>
  <c r="C74" i="6"/>
  <c r="C82" i="6"/>
  <c r="C90" i="6"/>
  <c r="C98" i="6"/>
  <c r="C13" i="6"/>
  <c r="C21" i="6"/>
  <c r="C29" i="6"/>
  <c r="C37" i="6"/>
  <c r="C45" i="6"/>
  <c r="C53" i="6"/>
  <c r="C61" i="6"/>
  <c r="C69" i="6"/>
  <c r="C77" i="6"/>
  <c r="C85" i="6"/>
  <c r="C93" i="6"/>
  <c r="C101" i="6"/>
  <c r="C5" i="6"/>
  <c r="D10" i="6"/>
  <c r="D18" i="6"/>
  <c r="D26" i="6"/>
  <c r="D34" i="6"/>
  <c r="D42" i="6"/>
  <c r="D50" i="6"/>
  <c r="D58" i="6"/>
  <c r="D66" i="6"/>
  <c r="D74" i="6"/>
  <c r="D82" i="6"/>
  <c r="D90" i="6"/>
  <c r="D98" i="6"/>
  <c r="D13" i="6"/>
  <c r="D21" i="6"/>
  <c r="D29" i="6"/>
  <c r="D37" i="6"/>
  <c r="D45" i="6"/>
  <c r="D53" i="6"/>
  <c r="D61" i="6"/>
  <c r="D69" i="6"/>
  <c r="D77" i="6"/>
  <c r="D85" i="6"/>
  <c r="D93" i="6"/>
  <c r="D101" i="6"/>
  <c r="C12" i="6"/>
  <c r="C20" i="6"/>
  <c r="C28" i="6"/>
  <c r="C36" i="6"/>
  <c r="C44" i="6"/>
  <c r="C52" i="6"/>
  <c r="C60" i="6"/>
  <c r="C68" i="6"/>
  <c r="C76" i="6"/>
  <c r="C84" i="6"/>
  <c r="C92" i="6"/>
  <c r="C100" i="6"/>
  <c r="C15" i="6"/>
  <c r="C23" i="6"/>
  <c r="C31" i="6"/>
  <c r="C39" i="6"/>
  <c r="C47" i="6"/>
  <c r="C55" i="6"/>
  <c r="C63" i="6"/>
  <c r="C71" i="6"/>
  <c r="C79" i="6"/>
  <c r="C87" i="6"/>
  <c r="C95" i="6"/>
  <c r="C7" i="6"/>
  <c r="D12" i="6"/>
  <c r="D20" i="6"/>
  <c r="D28" i="6"/>
  <c r="D36" i="6"/>
  <c r="D44" i="6"/>
  <c r="D52" i="6"/>
  <c r="D60" i="6"/>
  <c r="D68" i="6"/>
  <c r="D76" i="6"/>
  <c r="D84" i="6"/>
  <c r="D92" i="6"/>
  <c r="D100" i="6"/>
  <c r="D15" i="6"/>
  <c r="D23" i="6"/>
  <c r="D31" i="6"/>
  <c r="D39" i="6"/>
  <c r="D47" i="6"/>
  <c r="D55" i="6"/>
  <c r="D63" i="6"/>
  <c r="D71" i="6"/>
  <c r="D79" i="6"/>
  <c r="D87" i="6"/>
  <c r="D95" i="6"/>
  <c r="D7" i="6"/>
  <c r="C14" i="6"/>
  <c r="C22" i="6"/>
  <c r="C30" i="6"/>
  <c r="C38" i="6"/>
  <c r="C46" i="6"/>
  <c r="C54" i="6"/>
  <c r="C62" i="6"/>
  <c r="C70" i="6"/>
  <c r="C78" i="6"/>
  <c r="C86" i="6"/>
  <c r="C94" i="6"/>
  <c r="C9" i="6"/>
  <c r="C17" i="6"/>
  <c r="C25" i="6"/>
  <c r="C33" i="6"/>
  <c r="C41" i="6"/>
  <c r="C49" i="6"/>
  <c r="C57" i="6"/>
  <c r="C65" i="6"/>
  <c r="C73" i="6"/>
  <c r="C81" i="6"/>
  <c r="C89" i="6"/>
  <c r="C97" i="6"/>
  <c r="C6" i="6"/>
  <c r="C4" i="6"/>
  <c r="D14" i="6"/>
  <c r="D22" i="6"/>
  <c r="D30" i="6"/>
  <c r="D38" i="6"/>
  <c r="D46" i="6"/>
  <c r="D54" i="6"/>
  <c r="D62" i="6"/>
  <c r="D70" i="6"/>
  <c r="D78" i="6"/>
  <c r="D86" i="6"/>
  <c r="D94" i="6"/>
  <c r="D9" i="6"/>
  <c r="D17" i="6"/>
  <c r="D25" i="6"/>
  <c r="D33" i="6"/>
  <c r="D41" i="6"/>
  <c r="D49" i="6"/>
  <c r="D57" i="6"/>
  <c r="D65" i="6"/>
  <c r="D73" i="6"/>
  <c r="D81" i="6"/>
  <c r="D89" i="6"/>
  <c r="D97" i="6"/>
  <c r="C8" i="6"/>
  <c r="C16" i="6"/>
  <c r="C24" i="6"/>
  <c r="C32" i="6"/>
  <c r="C40" i="6"/>
  <c r="C48" i="6"/>
  <c r="C56" i="6"/>
  <c r="C64" i="6"/>
  <c r="C72" i="6"/>
  <c r="C80" i="6"/>
  <c r="C88" i="6"/>
  <c r="C96" i="6"/>
  <c r="C11" i="6"/>
  <c r="C19" i="6"/>
  <c r="C27" i="6"/>
  <c r="C35" i="6"/>
  <c r="C43" i="6"/>
  <c r="C51" i="6"/>
  <c r="C59" i="6"/>
  <c r="C67" i="6"/>
  <c r="C75" i="6"/>
  <c r="C83" i="6"/>
  <c r="C91" i="6"/>
  <c r="C99" i="6"/>
  <c r="E5" i="4" l="1"/>
  <c r="F5" i="4" s="1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E25" i="4"/>
  <c r="F25" i="4" s="1"/>
  <c r="E26" i="4"/>
  <c r="F26" i="4" s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E5" i="2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L4" i="4" l="1"/>
  <c r="L4" i="3"/>
  <c r="L5" i="3" s="1"/>
  <c r="L4" i="2"/>
  <c r="L5" i="2" s="1"/>
  <c r="L5" i="4" l="1"/>
  <c r="L6" i="4"/>
  <c r="L8" i="4" s="1"/>
  <c r="L6" i="3"/>
  <c r="L8" i="3" s="1"/>
  <c r="L6" i="2"/>
  <c r="L8" i="2" s="1"/>
  <c r="D4" i="6"/>
  <c r="D6" i="6"/>
  <c r="D5" i="6"/>
</calcChain>
</file>

<file path=xl/sharedStrings.xml><?xml version="1.0" encoding="utf-8"?>
<sst xmlns="http://schemas.openxmlformats.org/spreadsheetml/2006/main" count="162" uniqueCount="72">
  <si>
    <t>نام کالا</t>
  </si>
  <si>
    <t>نام کالا / خدمات</t>
  </si>
  <si>
    <t>آخرین قیمت</t>
  </si>
  <si>
    <t>ام دی اف 8 میل</t>
  </si>
  <si>
    <t>ام دی اف 5 میل دو رو ون</t>
  </si>
  <si>
    <t>ام دی اف 28 میل یک رو راش</t>
  </si>
  <si>
    <t>چوب راش</t>
  </si>
  <si>
    <t>تینر زیرکار</t>
  </si>
  <si>
    <t>ماده رنگ</t>
  </si>
  <si>
    <t>نیم پلی استر مات</t>
  </si>
  <si>
    <t>پودر طلایی</t>
  </si>
  <si>
    <t>خراطی</t>
  </si>
  <si>
    <t>برنز</t>
  </si>
  <si>
    <t>چرم سفید</t>
  </si>
  <si>
    <t>جام آینه برنز</t>
  </si>
  <si>
    <t>لولا گازور</t>
  </si>
  <si>
    <t>آناژو</t>
  </si>
  <si>
    <t>پروفیل</t>
  </si>
  <si>
    <t>دستمزد نجاری</t>
  </si>
  <si>
    <t>دستمزد رنگ کاری</t>
  </si>
  <si>
    <t>دستمزد مونتاژ</t>
  </si>
  <si>
    <t>M215</t>
  </si>
  <si>
    <t>ام دی اف 16 میل یک رو ون</t>
  </si>
  <si>
    <t>ام دی اف 12 میل</t>
  </si>
  <si>
    <t>ام دی اف 3 میل سفید</t>
  </si>
  <si>
    <t>ام دی اف 50 میل دو رو</t>
  </si>
  <si>
    <t>رنگ فوری مشکی</t>
  </si>
  <si>
    <t>پلی استر مات</t>
  </si>
  <si>
    <t>بتونه سفید</t>
  </si>
  <si>
    <t>شیشه 3 میل سفید</t>
  </si>
  <si>
    <t>شیشه 4 میل سفید</t>
  </si>
  <si>
    <t>کارتن</t>
  </si>
  <si>
    <t>نایلون بادی</t>
  </si>
  <si>
    <t>ردیف</t>
  </si>
  <si>
    <t>قیمت</t>
  </si>
  <si>
    <t>جمع</t>
  </si>
  <si>
    <t>مشخصات و قیمت‌های مربوط به محصول M54</t>
  </si>
  <si>
    <t>جمع کل</t>
  </si>
  <si>
    <t>جمع کل با هزینه</t>
  </si>
  <si>
    <t>درصد سود</t>
  </si>
  <si>
    <t>فروش</t>
  </si>
  <si>
    <t>تعداد / مقدار</t>
  </si>
  <si>
    <t>مشخصات و قیمت‌های مربوط به محصول M215</t>
  </si>
  <si>
    <t>ام دی اف 62 میل خام</t>
  </si>
  <si>
    <t>مشخصات و قیمت‌های مربوط به محصول B168</t>
  </si>
  <si>
    <t>ام دی اف 50 میل خام</t>
  </si>
  <si>
    <t>ام دی اف 20 میل یک رو ون</t>
  </si>
  <si>
    <t>ام دی اف 8 میل یک رو</t>
  </si>
  <si>
    <t>ام دی اف 3 میل</t>
  </si>
  <si>
    <t>روکش ون</t>
  </si>
  <si>
    <t>منبت</t>
  </si>
  <si>
    <t>خراطی پایه</t>
  </si>
  <si>
    <t>جک مدادی</t>
  </si>
  <si>
    <t>خار طبقه</t>
  </si>
  <si>
    <t>شیشه B168</t>
  </si>
  <si>
    <t>آستر</t>
  </si>
  <si>
    <t>همرنگی قهوه‌ ای</t>
  </si>
  <si>
    <t>نیم پلی استر سفید</t>
  </si>
  <si>
    <t>نایلون 100*120</t>
  </si>
  <si>
    <t>دستمزد CNC</t>
  </si>
  <si>
    <t>همرنگی قهوه ای</t>
  </si>
  <si>
    <t>فهرست کالاها</t>
  </si>
  <si>
    <t>قیمت گذاری و 
ورود کالای جدید</t>
  </si>
  <si>
    <t>M54</t>
  </si>
  <si>
    <t>B168</t>
  </si>
  <si>
    <t>جهت مراجعه به هر بخش ، بر روی آن کلیک کنید</t>
  </si>
  <si>
    <t>بازگشت به روکش اصلی</t>
  </si>
  <si>
    <t>وارد کردن درصد مورد نظر</t>
  </si>
  <si>
    <t>کد محصول :</t>
  </si>
  <si>
    <t>کد محصول</t>
  </si>
  <si>
    <t>کافی است کد محصول را در ستون مشخص شده وارد کنید</t>
  </si>
  <si>
    <t>گزارش فروش و سود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</si>
</sst>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ريال&quot;* #,##0_-;_-&quot;ريال&quot;* #,##0\-;_-&quot;ريال&quot;* &quot;-&quot;_-;_-@_-"/>
  </numFmts>
  <fonts count="13" x14ac:knownFonts="1">
    <font>
      <sz val="11"/>
      <color theme="1"/>
      <name val="Calibri"/>
      <family val="2"/>
      <charset val="178"/>
      <scheme val="minor"/>
    </font>
    <font>
      <b/>
      <sz val="12"/>
      <color theme="1"/>
      <name val="B Traffic"/>
      <charset val="178"/>
    </font>
    <font>
      <b/>
      <sz val="12"/>
      <color theme="0"/>
      <name val="B Traffic"/>
      <charset val="178"/>
    </font>
    <font>
      <b/>
      <sz val="12"/>
      <color rgb="FFFF0000"/>
      <name val="B Traffic"/>
      <charset val="178"/>
    </font>
    <font>
      <b/>
      <sz val="14"/>
      <color rgb="FFFF0000"/>
      <name val="B Traffic"/>
      <charset val="178"/>
    </font>
    <font>
      <b/>
      <sz val="14"/>
      <color rgb="FF0070C0"/>
      <name val="B Traffic"/>
      <charset val="178"/>
    </font>
    <font>
      <b/>
      <sz val="14"/>
      <color theme="9" tint="-0.499984740745262"/>
      <name val="B Traffic"/>
      <charset val="178"/>
    </font>
    <font>
      <u/>
      <sz val="11"/>
      <color theme="10"/>
      <name val="Calibri"/>
      <family val="2"/>
      <charset val="178"/>
      <scheme val="minor"/>
    </font>
    <font>
      <b/>
      <sz val="13"/>
      <color theme="10"/>
      <name val="B Traffic"/>
      <charset val="178"/>
    </font>
    <font>
      <b/>
      <sz val="12"/>
      <color rgb="FFFFFF00"/>
      <name val="B Traffic"/>
      <charset val="178"/>
    </font>
    <font>
      <sz val="12"/>
      <color theme="10"/>
      <name val="Arial Black"/>
      <family val="2"/>
    </font>
    <font>
      <sz val="11"/>
      <color theme="1"/>
      <name val="Calibri"/>
      <family val="2"/>
      <charset val="178"/>
      <scheme val="minor"/>
    </font>
    <font>
      <b/>
      <sz val="13"/>
      <color rgb="FF7030A0"/>
      <name val="B Traffic"/>
      <charset val="178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4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" fillId="7" borderId="11" xfId="0" applyFont="1" applyFill="1" applyBorder="1" applyAlignment="1">
      <alignment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vertical="center"/>
    </xf>
    <xf numFmtId="0" fontId="1" fillId="7" borderId="13" xfId="0" applyFont="1" applyFill="1" applyBorder="1" applyAlignment="1">
      <alignment vertical="center"/>
    </xf>
    <xf numFmtId="9" fontId="1" fillId="3" borderId="13" xfId="0" applyNumberFormat="1" applyFont="1" applyFill="1" applyBorder="1" applyAlignment="1">
      <alignment horizontal="center" vertical="center"/>
    </xf>
    <xf numFmtId="9" fontId="1" fillId="4" borderId="13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9" fontId="1" fillId="0" borderId="0" xfId="2" applyFont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3" fillId="7" borderId="11" xfId="1" applyFont="1" applyFill="1" applyBorder="1" applyAlignment="1">
      <alignment horizontal="center" vertical="center"/>
    </xf>
    <xf numFmtId="0" fontId="3" fillId="7" borderId="13" xfId="1" applyFont="1" applyFill="1" applyBorder="1" applyAlignment="1">
      <alignment horizontal="center" vertical="center"/>
    </xf>
    <xf numFmtId="0" fontId="3" fillId="7" borderId="1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Traffic"/>
        <scheme val="none"/>
      </font>
      <numFmt numFmtId="164" formatCode="_-&quot;ريال&quot;* #,##0_-;_-&quot;ريال&quot;* #,##0\-;_-&quot;ريال&quot;* &quot;-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Traffic"/>
        <scheme val="none"/>
      </font>
      <numFmt numFmtId="164" formatCode="_-&quot;ريال&quot;* #,##0_-;_-&quot;ريال&quot;* #,##0\-;_-&quot;ريال&quot;* &quot;-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Traffic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Traffic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Traffic"/>
        <scheme val="none"/>
      </font>
    </dxf>
    <dxf>
      <border outline="0"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Traffic"/>
        <scheme val="none"/>
      </font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B Traff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Traffic"/>
        <scheme val="none"/>
      </font>
      <numFmt numFmtId="164" formatCode="_-&quot;ريال&quot;* #,##0_-;_-&quot;ريال&quot;* #,##0\-;_-&quot;ريال&quot;* &quot;-&quot;_-;_-@_-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Traffic"/>
        <scheme val="none"/>
      </font>
      <numFmt numFmtId="164" formatCode="_-&quot;ريال&quot;* #,##0_-;_-&quot;ريال&quot;* #,##0\-;_-&quot;ريال&quot;* &quot;-&quot;_-;_-@_-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Traffic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Traffic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Traffic"/>
        <scheme val="none"/>
      </font>
      <alignment horizontal="center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Traffic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Traffic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Traffic"/>
        <scheme val="none"/>
      </font>
      <numFmt numFmtId="164" formatCode="_-&quot;ريال&quot;* #,##0_-;_-&quot;ريال&quot;* #,##0\-;_-&quot;ريال&quot;* &quot;-&quot;_-;_-@_-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Traffic"/>
        <scheme val="none"/>
      </font>
      <numFmt numFmtId="164" formatCode="_-&quot;ريال&quot;* #,##0_-;_-&quot;ريال&quot;* #,##0\-;_-&quot;ريال&quot;* &quot;-&quot;_-;_-@_-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Traffic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Traffic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Traffic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Traffic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Traffic"/>
        <scheme val="none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B Traffic"/>
        <scheme val="none"/>
      </font>
      <numFmt numFmtId="164" formatCode="_-&quot;ريال&quot;* #,##0_-;_-&quot;ريال&quot;* #,##0\-;_-&quot;ريال&quot;* &quot;-&quot;_-;_-@_-"/>
    </dxf>
    <dxf>
      <font>
        <b/>
        <strike val="0"/>
        <outline val="0"/>
        <shadow val="0"/>
        <u val="none"/>
        <vertAlign val="baseline"/>
        <sz val="12"/>
        <color theme="1"/>
        <name val="B Traffic"/>
        <scheme val="none"/>
      </font>
    </dxf>
    <dxf>
      <font>
        <b/>
        <strike val="0"/>
        <outline val="0"/>
        <shadow val="0"/>
        <u val="none"/>
        <vertAlign val="baseline"/>
        <sz val="12"/>
        <color theme="1"/>
        <name val="B Traffic"/>
        <scheme val="none"/>
      </font>
    </dxf>
    <dxf>
      <font>
        <b/>
        <strike val="0"/>
        <outline val="0"/>
        <shadow val="0"/>
        <u val="none"/>
        <vertAlign val="baseline"/>
        <sz val="12"/>
        <color theme="1"/>
        <name val="B Traffic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Traffic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Traffic"/>
        <scheme val="none"/>
      </font>
      <numFmt numFmtId="164" formatCode="_-&quot;ريال&quot;* #,##0_-;_-&quot;ريال&quot;* #,##0\-;_-&quot;ريال&quot;* &quot;-&quot;_-;_-@_-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Traffic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B Traffic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B3:D101" totalsRowShown="0" headerRowDxfId="31">
  <autoFilter ref="B3:D101">
    <filterColumn colId="0" hiddenButton="1"/>
    <filterColumn colId="1" hiddenButton="1"/>
    <filterColumn colId="2" hiddenButton="1"/>
  </autoFilter>
  <tableColumns count="3">
    <tableColumn id="1" name="کد محصول" dataDxfId="30"/>
    <tableColumn id="2" name="فروش" dataDxfId="29">
      <calculatedColumnFormula>IFERROR(INDIRECT("'"&amp;B4&amp;"'!"&amp;"L7"),"")</calculatedColumnFormula>
    </tableColumn>
    <tableColumn id="3" name="درصد سود" dataDxfId="28" dataCellStyle="Percent">
      <calculatedColumnFormula>IFERROR(INDIRECT("'"&amp;B4&amp;"'!"&amp;"L8"),"")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maindata" displayName="maindata" ref="A1:B46" totalsRowShown="0" headerRowDxfId="27" dataDxfId="26">
  <autoFilter ref="A1:B46"/>
  <tableColumns count="2">
    <tableColumn id="2" name="نام کالا / خدمات" dataDxfId="25"/>
    <tableColumn id="3" name="آخرین قیمت" dataDxfId="2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_M54" displayName="_M54" ref="B4:F20" totalsRowShown="0" headerRowDxfId="23" dataDxfId="22">
  <autoFilter ref="B4:F2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ردیف" dataDxfId="21"/>
    <tableColumn id="2" name="نام کالا" dataDxfId="20"/>
    <tableColumn id="3" name="تعداد / مقدار" dataDxfId="19"/>
    <tableColumn id="4" name="قیمت" dataDxfId="18">
      <calculatedColumnFormula>VLOOKUP(_M54[نام کالا],maindata[],2,0)</calculatedColumnFormula>
    </tableColumn>
    <tableColumn id="5" name="جمع" dataDxfId="17">
      <calculatedColumnFormula>_M54[تعداد / مقدار]*_M54[قیمت]</calculatedColumnFormula>
    </tableColumn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3" name="_M215" displayName="_M215" ref="B4:F23" totalsRowShown="0" headerRowDxfId="16" dataDxfId="15" tableBorderDxfId="14">
  <autoFilter ref="B4:F23"/>
  <tableColumns count="5">
    <tableColumn id="1" name="ردیف" dataDxfId="13"/>
    <tableColumn id="2" name="نام کالا" dataDxfId="12"/>
    <tableColumn id="3" name="تعداد / مقدار" dataDxfId="11"/>
    <tableColumn id="4" name="قیمت" dataDxfId="10">
      <calculatedColumnFormula>VLOOKUP(_M215[نام کالا],maindata[],2,0)</calculatedColumnFormula>
    </tableColumn>
    <tableColumn id="5" name="جمع" dataDxfId="9">
      <calculatedColumnFormula>_M215[قیمت]*_M215[تعداد / مقدار]</calculatedColumnFormula>
    </tableColumn>
  </tableColumns>
  <tableStyleInfo name="TableStyleMedium13" showFirstColumn="0" showLastColumn="0" showRowStripes="1" showColumnStripes="0"/>
</table>
</file>

<file path=xl/tables/table5.xml><?xml version="1.0" encoding="utf-8"?>
<table xmlns="http://schemas.openxmlformats.org/spreadsheetml/2006/main" id="4" name="_B168" displayName="_B168" ref="B4:F26" totalsRowShown="0" headerRowDxfId="8" dataDxfId="6" headerRowBorderDxfId="7" tableBorderDxfId="5">
  <autoFilter ref="B4:F26"/>
  <tableColumns count="5">
    <tableColumn id="1" name="ردیف" dataDxfId="4"/>
    <tableColumn id="2" name="نام کالا" dataDxfId="3"/>
    <tableColumn id="3" name="تعداد / مقدار" dataDxfId="2"/>
    <tableColumn id="4" name="قیمت" dataDxfId="1">
      <calculatedColumnFormula>VLOOKUP(_B168[نام کالا],maindata[],2,0)</calculatedColumnFormula>
    </tableColumn>
    <tableColumn id="5" name="جمع" dataDxfId="0">
      <calculatedColumnFormula>_B168[قیمت]*_B168[تعداد / مقدار]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rightToLeft="1" tabSelected="1" workbookViewId="0">
      <selection activeCell="C12" sqref="C12"/>
    </sheetView>
  </sheetViews>
  <sheetFormatPr defaultColWidth="9" defaultRowHeight="24" x14ac:dyDescent="0.25"/>
  <cols>
    <col min="1" max="1" width="9" style="2"/>
    <col min="2" max="2" width="12.42578125" style="2" bestFit="1" customWidth="1"/>
    <col min="3" max="3" width="9" style="3"/>
    <col min="4" max="4" width="12.140625" style="2" customWidth="1"/>
    <col min="5" max="5" width="11.85546875" style="2" customWidth="1"/>
    <col min="6" max="16384" width="9" style="2"/>
  </cols>
  <sheetData>
    <row r="1" spans="2:5" ht="24.75" thickBot="1" x14ac:dyDescent="0.3"/>
    <row r="2" spans="2:5" ht="24.75" thickBot="1" x14ac:dyDescent="0.3">
      <c r="B2" s="14" t="s">
        <v>65</v>
      </c>
      <c r="C2" s="15"/>
      <c r="D2" s="16"/>
      <c r="E2" s="17"/>
    </row>
    <row r="3" spans="2:5" ht="24.75" thickBot="1" x14ac:dyDescent="0.3"/>
    <row r="4" spans="2:5" x14ac:dyDescent="0.25">
      <c r="B4" s="28" t="s">
        <v>62</v>
      </c>
      <c r="C4" s="29"/>
      <c r="D4" s="35" t="s">
        <v>71</v>
      </c>
      <c r="E4" s="36"/>
    </row>
    <row r="5" spans="2:5" ht="24.75" thickBot="1" x14ac:dyDescent="0.3">
      <c r="B5" s="30"/>
      <c r="C5" s="31"/>
      <c r="D5" s="37"/>
      <c r="E5" s="38"/>
    </row>
    <row r="6" spans="2:5" ht="24.75" thickBot="1" x14ac:dyDescent="0.3"/>
    <row r="7" spans="2:5" ht="24.75" thickBot="1" x14ac:dyDescent="0.3">
      <c r="B7" s="32" t="s">
        <v>61</v>
      </c>
      <c r="C7" s="33"/>
      <c r="D7" s="33"/>
      <c r="E7" s="34"/>
    </row>
    <row r="8" spans="2:5" ht="24.75" thickBot="1" x14ac:dyDescent="0.3">
      <c r="C8" s="2"/>
      <c r="E8" s="12" t="s">
        <v>63</v>
      </c>
    </row>
    <row r="9" spans="2:5" ht="24.75" thickBot="1" x14ac:dyDescent="0.3">
      <c r="C9" s="2"/>
      <c r="E9" s="13" t="s">
        <v>21</v>
      </c>
    </row>
    <row r="10" spans="2:5" ht="24.75" thickBot="1" x14ac:dyDescent="0.3">
      <c r="C10" s="2"/>
      <c r="E10" s="13" t="s">
        <v>64</v>
      </c>
    </row>
  </sheetData>
  <sheetProtection algorithmName="SHA-512" hashValue="zuz9S88wX56kPyMkQey+cGKJFEBRcDcsm7n7FUEgfL+iIWMt2bnZ+Yq/rmLJN5vJGxZsjvLePQNUA32pbwXnPA==" saltValue="R4Y7v4zoOYiulfm0g4v/gA==" spinCount="100000" sheet="1" objects="1" scenarios="1"/>
  <mergeCells count="3">
    <mergeCell ref="B4:C5"/>
    <mergeCell ref="B7:E7"/>
    <mergeCell ref="D4:E5"/>
  </mergeCells>
  <hyperlinks>
    <hyperlink ref="B4:C5" location="'داده های اصلی و قیمت پایه'!A1" display="'داده های اصلی و قیمت پایه'!A1"/>
    <hyperlink ref="E8" location="'M54'!A1" display="M54"/>
    <hyperlink ref="E9" location="'M215'!A1" display="M215"/>
    <hyperlink ref="E10" location="'B168'!A1" display="B168"/>
    <hyperlink ref="D4:E5" location="'گزارش فروش و سود'!A1" display="گزارش سود و فروش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1"/>
  <sheetViews>
    <sheetView showGridLines="0" rightToLeft="1" workbookViewId="0">
      <selection activeCell="C6" sqref="C6"/>
    </sheetView>
  </sheetViews>
  <sheetFormatPr defaultColWidth="9" defaultRowHeight="24" x14ac:dyDescent="0.25"/>
  <cols>
    <col min="1" max="1" width="4.5703125" style="2" customWidth="1"/>
    <col min="2" max="2" width="12.7109375" style="3" customWidth="1"/>
    <col min="3" max="3" width="22.85546875" style="2" customWidth="1"/>
    <col min="4" max="4" width="13.140625" style="2" customWidth="1"/>
    <col min="5" max="5" width="9" style="2"/>
    <col min="6" max="7" width="11.42578125" style="2" customWidth="1"/>
    <col min="8" max="16384" width="9" style="2"/>
  </cols>
  <sheetData>
    <row r="1" spans="2:7" x14ac:dyDescent="0.25">
      <c r="B1" s="60" t="s">
        <v>70</v>
      </c>
      <c r="C1" s="60"/>
      <c r="D1" s="60"/>
    </row>
    <row r="2" spans="2:7" x14ac:dyDescent="0.25">
      <c r="B2" s="60"/>
      <c r="C2" s="60"/>
      <c r="D2" s="60"/>
    </row>
    <row r="3" spans="2:7" ht="24.75" thickBot="1" x14ac:dyDescent="0.3">
      <c r="B3" s="27" t="s">
        <v>69</v>
      </c>
      <c r="C3" s="27" t="s">
        <v>40</v>
      </c>
      <c r="D3" s="27" t="s">
        <v>39</v>
      </c>
    </row>
    <row r="4" spans="2:7" ht="24.75" thickBot="1" x14ac:dyDescent="0.3">
      <c r="B4" s="3" t="s">
        <v>64</v>
      </c>
      <c r="C4" s="7">
        <f ca="1">INDIRECT("'"&amp;B4&amp;"'!"&amp;"L7")</f>
        <v>54187290</v>
      </c>
      <c r="D4" s="26">
        <f ca="1">INDIRECT("'"&amp;B4&amp;"'!"&amp;"L8")</f>
        <v>0.10062262628293361</v>
      </c>
      <c r="F4" s="39" t="s">
        <v>66</v>
      </c>
      <c r="G4" s="40"/>
    </row>
    <row r="5" spans="2:7" x14ac:dyDescent="0.25">
      <c r="B5" s="3" t="s">
        <v>21</v>
      </c>
      <c r="C5" s="7">
        <f ca="1">INDIRECT("'"&amp;B5&amp;"'!"&amp;"L7")</f>
        <v>64187290</v>
      </c>
      <c r="D5" s="26">
        <f ca="1">INDIRECT("'"&amp;B5&amp;"'!"&amp;"L8")</f>
        <v>0.17940480079730323</v>
      </c>
    </row>
    <row r="6" spans="2:7" x14ac:dyDescent="0.25">
      <c r="B6" s="3" t="s">
        <v>63</v>
      </c>
      <c r="C6" s="7">
        <f ca="1">INDIRECT("'"&amp;B6&amp;"'!"&amp;"L7")</f>
        <v>228632092</v>
      </c>
      <c r="D6" s="26">
        <f ca="1">INDIRECT("'"&amp;B6&amp;"'!"&amp;"L8")</f>
        <v>0.18647760653117487</v>
      </c>
    </row>
    <row r="7" spans="2:7" x14ac:dyDescent="0.25">
      <c r="C7" s="7" t="str">
        <f ca="1">IFERROR(INDIRECT("'"&amp;B7&amp;"'!"&amp;"L7"),"")</f>
        <v/>
      </c>
      <c r="D7" s="26" t="str">
        <f ca="1">IFERROR(INDIRECT("'"&amp;B7&amp;"'!"&amp;"L8"),"")</f>
        <v/>
      </c>
    </row>
    <row r="8" spans="2:7" x14ac:dyDescent="0.25">
      <c r="C8" s="7" t="str">
        <f t="shared" ref="C8:C71" ca="1" si="0">IFERROR(INDIRECT("'"&amp;B8&amp;"'!"&amp;"L7"),"")</f>
        <v/>
      </c>
      <c r="D8" s="26" t="str">
        <f t="shared" ref="D8:D71" ca="1" si="1">IFERROR(INDIRECT("'"&amp;B8&amp;"'!"&amp;"L8"),"")</f>
        <v/>
      </c>
    </row>
    <row r="9" spans="2:7" x14ac:dyDescent="0.25">
      <c r="C9" s="7" t="str">
        <f t="shared" ca="1" si="0"/>
        <v/>
      </c>
      <c r="D9" s="26" t="str">
        <f t="shared" ca="1" si="1"/>
        <v/>
      </c>
    </row>
    <row r="10" spans="2:7" x14ac:dyDescent="0.25">
      <c r="C10" s="7" t="str">
        <f t="shared" ca="1" si="0"/>
        <v/>
      </c>
      <c r="D10" s="26" t="str">
        <f t="shared" ca="1" si="1"/>
        <v/>
      </c>
    </row>
    <row r="11" spans="2:7" x14ac:dyDescent="0.25">
      <c r="C11" s="7" t="str">
        <f t="shared" ca="1" si="0"/>
        <v/>
      </c>
      <c r="D11" s="26" t="str">
        <f t="shared" ca="1" si="1"/>
        <v/>
      </c>
    </row>
    <row r="12" spans="2:7" x14ac:dyDescent="0.25">
      <c r="C12" s="7" t="str">
        <f t="shared" ca="1" si="0"/>
        <v/>
      </c>
      <c r="D12" s="26" t="str">
        <f t="shared" ca="1" si="1"/>
        <v/>
      </c>
    </row>
    <row r="13" spans="2:7" x14ac:dyDescent="0.25">
      <c r="C13" s="7" t="str">
        <f t="shared" ca="1" si="0"/>
        <v/>
      </c>
      <c r="D13" s="26" t="str">
        <f t="shared" ca="1" si="1"/>
        <v/>
      </c>
    </row>
    <row r="14" spans="2:7" x14ac:dyDescent="0.25">
      <c r="C14" s="7" t="str">
        <f t="shared" ca="1" si="0"/>
        <v/>
      </c>
      <c r="D14" s="26" t="str">
        <f t="shared" ca="1" si="1"/>
        <v/>
      </c>
    </row>
    <row r="15" spans="2:7" x14ac:dyDescent="0.25">
      <c r="C15" s="7" t="str">
        <f t="shared" ca="1" si="0"/>
        <v/>
      </c>
      <c r="D15" s="26" t="str">
        <f t="shared" ca="1" si="1"/>
        <v/>
      </c>
    </row>
    <row r="16" spans="2:7" x14ac:dyDescent="0.25">
      <c r="C16" s="7" t="str">
        <f t="shared" ca="1" si="0"/>
        <v/>
      </c>
      <c r="D16" s="26" t="str">
        <f t="shared" ca="1" si="1"/>
        <v/>
      </c>
    </row>
    <row r="17" spans="3:4" x14ac:dyDescent="0.25">
      <c r="C17" s="7" t="str">
        <f t="shared" ca="1" si="0"/>
        <v/>
      </c>
      <c r="D17" s="26" t="str">
        <f t="shared" ca="1" si="1"/>
        <v/>
      </c>
    </row>
    <row r="18" spans="3:4" x14ac:dyDescent="0.25">
      <c r="C18" s="7" t="str">
        <f t="shared" ca="1" si="0"/>
        <v/>
      </c>
      <c r="D18" s="26" t="str">
        <f t="shared" ca="1" si="1"/>
        <v/>
      </c>
    </row>
    <row r="19" spans="3:4" x14ac:dyDescent="0.25">
      <c r="C19" s="7" t="str">
        <f t="shared" ca="1" si="0"/>
        <v/>
      </c>
      <c r="D19" s="26" t="str">
        <f t="shared" ca="1" si="1"/>
        <v/>
      </c>
    </row>
    <row r="20" spans="3:4" x14ac:dyDescent="0.25">
      <c r="C20" s="7" t="str">
        <f t="shared" ca="1" si="0"/>
        <v/>
      </c>
      <c r="D20" s="26" t="str">
        <f t="shared" ca="1" si="1"/>
        <v/>
      </c>
    </row>
    <row r="21" spans="3:4" x14ac:dyDescent="0.25">
      <c r="C21" s="7" t="str">
        <f t="shared" ca="1" si="0"/>
        <v/>
      </c>
      <c r="D21" s="26" t="str">
        <f t="shared" ca="1" si="1"/>
        <v/>
      </c>
    </row>
    <row r="22" spans="3:4" x14ac:dyDescent="0.25">
      <c r="C22" s="7" t="str">
        <f t="shared" ca="1" si="0"/>
        <v/>
      </c>
      <c r="D22" s="26" t="str">
        <f t="shared" ca="1" si="1"/>
        <v/>
      </c>
    </row>
    <row r="23" spans="3:4" x14ac:dyDescent="0.25">
      <c r="C23" s="7" t="str">
        <f t="shared" ca="1" si="0"/>
        <v/>
      </c>
      <c r="D23" s="26" t="str">
        <f t="shared" ca="1" si="1"/>
        <v/>
      </c>
    </row>
    <row r="24" spans="3:4" x14ac:dyDescent="0.25">
      <c r="C24" s="7" t="str">
        <f t="shared" ca="1" si="0"/>
        <v/>
      </c>
      <c r="D24" s="26" t="str">
        <f t="shared" ca="1" si="1"/>
        <v/>
      </c>
    </row>
    <row r="25" spans="3:4" x14ac:dyDescent="0.25">
      <c r="C25" s="7" t="str">
        <f t="shared" ca="1" si="0"/>
        <v/>
      </c>
      <c r="D25" s="26" t="str">
        <f t="shared" ca="1" si="1"/>
        <v/>
      </c>
    </row>
    <row r="26" spans="3:4" x14ac:dyDescent="0.25">
      <c r="C26" s="7" t="str">
        <f t="shared" ca="1" si="0"/>
        <v/>
      </c>
      <c r="D26" s="26" t="str">
        <f t="shared" ca="1" si="1"/>
        <v/>
      </c>
    </row>
    <row r="27" spans="3:4" x14ac:dyDescent="0.25">
      <c r="C27" s="7" t="str">
        <f t="shared" ca="1" si="0"/>
        <v/>
      </c>
      <c r="D27" s="26" t="str">
        <f t="shared" ca="1" si="1"/>
        <v/>
      </c>
    </row>
    <row r="28" spans="3:4" x14ac:dyDescent="0.25">
      <c r="C28" s="7" t="str">
        <f t="shared" ca="1" si="0"/>
        <v/>
      </c>
      <c r="D28" s="26" t="str">
        <f t="shared" ca="1" si="1"/>
        <v/>
      </c>
    </row>
    <row r="29" spans="3:4" x14ac:dyDescent="0.25">
      <c r="C29" s="7" t="str">
        <f t="shared" ca="1" si="0"/>
        <v/>
      </c>
      <c r="D29" s="26" t="str">
        <f t="shared" ca="1" si="1"/>
        <v/>
      </c>
    </row>
    <row r="30" spans="3:4" x14ac:dyDescent="0.25">
      <c r="C30" s="7" t="str">
        <f t="shared" ca="1" si="0"/>
        <v/>
      </c>
      <c r="D30" s="26" t="str">
        <f t="shared" ca="1" si="1"/>
        <v/>
      </c>
    </row>
    <row r="31" spans="3:4" x14ac:dyDescent="0.25">
      <c r="C31" s="7" t="str">
        <f t="shared" ca="1" si="0"/>
        <v/>
      </c>
      <c r="D31" s="26" t="str">
        <f t="shared" ca="1" si="1"/>
        <v/>
      </c>
    </row>
    <row r="32" spans="3:4" x14ac:dyDescent="0.25">
      <c r="C32" s="7" t="str">
        <f t="shared" ca="1" si="0"/>
        <v/>
      </c>
      <c r="D32" s="26" t="str">
        <f t="shared" ca="1" si="1"/>
        <v/>
      </c>
    </row>
    <row r="33" spans="3:4" x14ac:dyDescent="0.25">
      <c r="C33" s="7" t="str">
        <f t="shared" ca="1" si="0"/>
        <v/>
      </c>
      <c r="D33" s="26" t="str">
        <f t="shared" ca="1" si="1"/>
        <v/>
      </c>
    </row>
    <row r="34" spans="3:4" x14ac:dyDescent="0.25">
      <c r="C34" s="7" t="str">
        <f t="shared" ca="1" si="0"/>
        <v/>
      </c>
      <c r="D34" s="26" t="str">
        <f t="shared" ca="1" si="1"/>
        <v/>
      </c>
    </row>
    <row r="35" spans="3:4" x14ac:dyDescent="0.25">
      <c r="C35" s="7" t="str">
        <f t="shared" ca="1" si="0"/>
        <v/>
      </c>
      <c r="D35" s="26" t="str">
        <f t="shared" ca="1" si="1"/>
        <v/>
      </c>
    </row>
    <row r="36" spans="3:4" x14ac:dyDescent="0.25">
      <c r="C36" s="7" t="str">
        <f t="shared" ca="1" si="0"/>
        <v/>
      </c>
      <c r="D36" s="26" t="str">
        <f t="shared" ca="1" si="1"/>
        <v/>
      </c>
    </row>
    <row r="37" spans="3:4" x14ac:dyDescent="0.25">
      <c r="C37" s="7" t="str">
        <f t="shared" ca="1" si="0"/>
        <v/>
      </c>
      <c r="D37" s="26" t="str">
        <f t="shared" ca="1" si="1"/>
        <v/>
      </c>
    </row>
    <row r="38" spans="3:4" x14ac:dyDescent="0.25">
      <c r="C38" s="7" t="str">
        <f t="shared" ca="1" si="0"/>
        <v/>
      </c>
      <c r="D38" s="26" t="str">
        <f t="shared" ca="1" si="1"/>
        <v/>
      </c>
    </row>
    <row r="39" spans="3:4" x14ac:dyDescent="0.25">
      <c r="C39" s="7" t="str">
        <f t="shared" ca="1" si="0"/>
        <v/>
      </c>
      <c r="D39" s="26" t="str">
        <f t="shared" ca="1" si="1"/>
        <v/>
      </c>
    </row>
    <row r="40" spans="3:4" x14ac:dyDescent="0.25">
      <c r="C40" s="7" t="str">
        <f t="shared" ca="1" si="0"/>
        <v/>
      </c>
      <c r="D40" s="26" t="str">
        <f t="shared" ca="1" si="1"/>
        <v/>
      </c>
    </row>
    <row r="41" spans="3:4" x14ac:dyDescent="0.25">
      <c r="C41" s="7" t="str">
        <f t="shared" ca="1" si="0"/>
        <v/>
      </c>
      <c r="D41" s="26" t="str">
        <f t="shared" ca="1" si="1"/>
        <v/>
      </c>
    </row>
    <row r="42" spans="3:4" x14ac:dyDescent="0.25">
      <c r="C42" s="7" t="str">
        <f t="shared" ca="1" si="0"/>
        <v/>
      </c>
      <c r="D42" s="26" t="str">
        <f t="shared" ca="1" si="1"/>
        <v/>
      </c>
    </row>
    <row r="43" spans="3:4" x14ac:dyDescent="0.25">
      <c r="C43" s="7" t="str">
        <f t="shared" ca="1" si="0"/>
        <v/>
      </c>
      <c r="D43" s="26" t="str">
        <f t="shared" ca="1" si="1"/>
        <v/>
      </c>
    </row>
    <row r="44" spans="3:4" x14ac:dyDescent="0.25">
      <c r="C44" s="7" t="str">
        <f t="shared" ca="1" si="0"/>
        <v/>
      </c>
      <c r="D44" s="26" t="str">
        <f t="shared" ca="1" si="1"/>
        <v/>
      </c>
    </row>
    <row r="45" spans="3:4" x14ac:dyDescent="0.25">
      <c r="C45" s="7" t="str">
        <f t="shared" ca="1" si="0"/>
        <v/>
      </c>
      <c r="D45" s="26" t="str">
        <f t="shared" ca="1" si="1"/>
        <v/>
      </c>
    </row>
    <row r="46" spans="3:4" x14ac:dyDescent="0.25">
      <c r="C46" s="7" t="str">
        <f t="shared" ca="1" si="0"/>
        <v/>
      </c>
      <c r="D46" s="26" t="str">
        <f t="shared" ca="1" si="1"/>
        <v/>
      </c>
    </row>
    <row r="47" spans="3:4" x14ac:dyDescent="0.25">
      <c r="C47" s="7" t="str">
        <f t="shared" ca="1" si="0"/>
        <v/>
      </c>
      <c r="D47" s="26" t="str">
        <f t="shared" ca="1" si="1"/>
        <v/>
      </c>
    </row>
    <row r="48" spans="3:4" x14ac:dyDescent="0.25">
      <c r="C48" s="7" t="str">
        <f t="shared" ca="1" si="0"/>
        <v/>
      </c>
      <c r="D48" s="26" t="str">
        <f t="shared" ca="1" si="1"/>
        <v/>
      </c>
    </row>
    <row r="49" spans="3:4" x14ac:dyDescent="0.25">
      <c r="C49" s="7" t="str">
        <f t="shared" ca="1" si="0"/>
        <v/>
      </c>
      <c r="D49" s="26" t="str">
        <f t="shared" ca="1" si="1"/>
        <v/>
      </c>
    </row>
    <row r="50" spans="3:4" x14ac:dyDescent="0.25">
      <c r="C50" s="7" t="str">
        <f t="shared" ca="1" si="0"/>
        <v/>
      </c>
      <c r="D50" s="26" t="str">
        <f t="shared" ca="1" si="1"/>
        <v/>
      </c>
    </row>
    <row r="51" spans="3:4" x14ac:dyDescent="0.25">
      <c r="C51" s="7" t="str">
        <f t="shared" ca="1" si="0"/>
        <v/>
      </c>
      <c r="D51" s="26" t="str">
        <f t="shared" ca="1" si="1"/>
        <v/>
      </c>
    </row>
    <row r="52" spans="3:4" x14ac:dyDescent="0.25">
      <c r="C52" s="7" t="str">
        <f t="shared" ca="1" si="0"/>
        <v/>
      </c>
      <c r="D52" s="26" t="str">
        <f t="shared" ca="1" si="1"/>
        <v/>
      </c>
    </row>
    <row r="53" spans="3:4" x14ac:dyDescent="0.25">
      <c r="C53" s="7" t="str">
        <f t="shared" ca="1" si="0"/>
        <v/>
      </c>
      <c r="D53" s="26" t="str">
        <f t="shared" ca="1" si="1"/>
        <v/>
      </c>
    </row>
    <row r="54" spans="3:4" x14ac:dyDescent="0.25">
      <c r="C54" s="7" t="str">
        <f t="shared" ca="1" si="0"/>
        <v/>
      </c>
      <c r="D54" s="26" t="str">
        <f t="shared" ca="1" si="1"/>
        <v/>
      </c>
    </row>
    <row r="55" spans="3:4" x14ac:dyDescent="0.25">
      <c r="C55" s="7" t="str">
        <f t="shared" ca="1" si="0"/>
        <v/>
      </c>
      <c r="D55" s="26" t="str">
        <f t="shared" ca="1" si="1"/>
        <v/>
      </c>
    </row>
    <row r="56" spans="3:4" x14ac:dyDescent="0.25">
      <c r="C56" s="7" t="str">
        <f t="shared" ca="1" si="0"/>
        <v/>
      </c>
      <c r="D56" s="26" t="str">
        <f t="shared" ca="1" si="1"/>
        <v/>
      </c>
    </row>
    <row r="57" spans="3:4" x14ac:dyDescent="0.25">
      <c r="C57" s="7" t="str">
        <f t="shared" ca="1" si="0"/>
        <v/>
      </c>
      <c r="D57" s="26" t="str">
        <f t="shared" ca="1" si="1"/>
        <v/>
      </c>
    </row>
    <row r="58" spans="3:4" x14ac:dyDescent="0.25">
      <c r="C58" s="7" t="str">
        <f t="shared" ca="1" si="0"/>
        <v/>
      </c>
      <c r="D58" s="26" t="str">
        <f t="shared" ca="1" si="1"/>
        <v/>
      </c>
    </row>
    <row r="59" spans="3:4" x14ac:dyDescent="0.25">
      <c r="C59" s="7" t="str">
        <f t="shared" ca="1" si="0"/>
        <v/>
      </c>
      <c r="D59" s="26" t="str">
        <f t="shared" ca="1" si="1"/>
        <v/>
      </c>
    </row>
    <row r="60" spans="3:4" x14ac:dyDescent="0.25">
      <c r="C60" s="7" t="str">
        <f t="shared" ca="1" si="0"/>
        <v/>
      </c>
      <c r="D60" s="26" t="str">
        <f t="shared" ca="1" si="1"/>
        <v/>
      </c>
    </row>
    <row r="61" spans="3:4" x14ac:dyDescent="0.25">
      <c r="C61" s="7" t="str">
        <f t="shared" ca="1" si="0"/>
        <v/>
      </c>
      <c r="D61" s="26" t="str">
        <f t="shared" ca="1" si="1"/>
        <v/>
      </c>
    </row>
    <row r="62" spans="3:4" x14ac:dyDescent="0.25">
      <c r="C62" s="7" t="str">
        <f t="shared" ca="1" si="0"/>
        <v/>
      </c>
      <c r="D62" s="26" t="str">
        <f t="shared" ca="1" si="1"/>
        <v/>
      </c>
    </row>
    <row r="63" spans="3:4" x14ac:dyDescent="0.25">
      <c r="C63" s="7" t="str">
        <f t="shared" ca="1" si="0"/>
        <v/>
      </c>
      <c r="D63" s="26" t="str">
        <f t="shared" ca="1" si="1"/>
        <v/>
      </c>
    </row>
    <row r="64" spans="3:4" x14ac:dyDescent="0.25">
      <c r="C64" s="7" t="str">
        <f t="shared" ca="1" si="0"/>
        <v/>
      </c>
      <c r="D64" s="26" t="str">
        <f t="shared" ca="1" si="1"/>
        <v/>
      </c>
    </row>
    <row r="65" spans="3:4" x14ac:dyDescent="0.25">
      <c r="C65" s="7" t="str">
        <f t="shared" ca="1" si="0"/>
        <v/>
      </c>
      <c r="D65" s="26" t="str">
        <f t="shared" ca="1" si="1"/>
        <v/>
      </c>
    </row>
    <row r="66" spans="3:4" x14ac:dyDescent="0.25">
      <c r="C66" s="7" t="str">
        <f t="shared" ca="1" si="0"/>
        <v/>
      </c>
      <c r="D66" s="26" t="str">
        <f t="shared" ca="1" si="1"/>
        <v/>
      </c>
    </row>
    <row r="67" spans="3:4" x14ac:dyDescent="0.25">
      <c r="C67" s="7" t="str">
        <f t="shared" ca="1" si="0"/>
        <v/>
      </c>
      <c r="D67" s="26" t="str">
        <f t="shared" ca="1" si="1"/>
        <v/>
      </c>
    </row>
    <row r="68" spans="3:4" x14ac:dyDescent="0.25">
      <c r="C68" s="7" t="str">
        <f t="shared" ca="1" si="0"/>
        <v/>
      </c>
      <c r="D68" s="26" t="str">
        <f t="shared" ca="1" si="1"/>
        <v/>
      </c>
    </row>
    <row r="69" spans="3:4" x14ac:dyDescent="0.25">
      <c r="C69" s="7" t="str">
        <f t="shared" ca="1" si="0"/>
        <v/>
      </c>
      <c r="D69" s="26" t="str">
        <f t="shared" ca="1" si="1"/>
        <v/>
      </c>
    </row>
    <row r="70" spans="3:4" x14ac:dyDescent="0.25">
      <c r="C70" s="7" t="str">
        <f t="shared" ca="1" si="0"/>
        <v/>
      </c>
      <c r="D70" s="26" t="str">
        <f t="shared" ca="1" si="1"/>
        <v/>
      </c>
    </row>
    <row r="71" spans="3:4" x14ac:dyDescent="0.25">
      <c r="C71" s="7" t="str">
        <f t="shared" ca="1" si="0"/>
        <v/>
      </c>
      <c r="D71" s="26" t="str">
        <f t="shared" ca="1" si="1"/>
        <v/>
      </c>
    </row>
    <row r="72" spans="3:4" x14ac:dyDescent="0.25">
      <c r="C72" s="7" t="str">
        <f t="shared" ref="C72:C101" ca="1" si="2">IFERROR(INDIRECT("'"&amp;B72&amp;"'!"&amp;"L7"),"")</f>
        <v/>
      </c>
      <c r="D72" s="26" t="str">
        <f t="shared" ref="D72:D101" ca="1" si="3">IFERROR(INDIRECT("'"&amp;B72&amp;"'!"&amp;"L8"),"")</f>
        <v/>
      </c>
    </row>
    <row r="73" spans="3:4" x14ac:dyDescent="0.25">
      <c r="C73" s="7" t="str">
        <f t="shared" ca="1" si="2"/>
        <v/>
      </c>
      <c r="D73" s="26" t="str">
        <f t="shared" ca="1" si="3"/>
        <v/>
      </c>
    </row>
    <row r="74" spans="3:4" x14ac:dyDescent="0.25">
      <c r="C74" s="7" t="str">
        <f t="shared" ca="1" si="2"/>
        <v/>
      </c>
      <c r="D74" s="26" t="str">
        <f t="shared" ca="1" si="3"/>
        <v/>
      </c>
    </row>
    <row r="75" spans="3:4" x14ac:dyDescent="0.25">
      <c r="C75" s="7" t="str">
        <f t="shared" ca="1" si="2"/>
        <v/>
      </c>
      <c r="D75" s="26" t="str">
        <f t="shared" ca="1" si="3"/>
        <v/>
      </c>
    </row>
    <row r="76" spans="3:4" x14ac:dyDescent="0.25">
      <c r="C76" s="7" t="str">
        <f t="shared" ca="1" si="2"/>
        <v/>
      </c>
      <c r="D76" s="26" t="str">
        <f t="shared" ca="1" si="3"/>
        <v/>
      </c>
    </row>
    <row r="77" spans="3:4" x14ac:dyDescent="0.25">
      <c r="C77" s="7" t="str">
        <f t="shared" ca="1" si="2"/>
        <v/>
      </c>
      <c r="D77" s="26" t="str">
        <f t="shared" ca="1" si="3"/>
        <v/>
      </c>
    </row>
    <row r="78" spans="3:4" x14ac:dyDescent="0.25">
      <c r="C78" s="7" t="str">
        <f t="shared" ca="1" si="2"/>
        <v/>
      </c>
      <c r="D78" s="26" t="str">
        <f t="shared" ca="1" si="3"/>
        <v/>
      </c>
    </row>
    <row r="79" spans="3:4" x14ac:dyDescent="0.25">
      <c r="C79" s="7" t="str">
        <f t="shared" ca="1" si="2"/>
        <v/>
      </c>
      <c r="D79" s="26" t="str">
        <f t="shared" ca="1" si="3"/>
        <v/>
      </c>
    </row>
    <row r="80" spans="3:4" x14ac:dyDescent="0.25">
      <c r="C80" s="7" t="str">
        <f t="shared" ca="1" si="2"/>
        <v/>
      </c>
      <c r="D80" s="26" t="str">
        <f t="shared" ca="1" si="3"/>
        <v/>
      </c>
    </row>
    <row r="81" spans="3:4" x14ac:dyDescent="0.25">
      <c r="C81" s="7" t="str">
        <f t="shared" ca="1" si="2"/>
        <v/>
      </c>
      <c r="D81" s="26" t="str">
        <f t="shared" ca="1" si="3"/>
        <v/>
      </c>
    </row>
    <row r="82" spans="3:4" x14ac:dyDescent="0.25">
      <c r="C82" s="7" t="str">
        <f t="shared" ca="1" si="2"/>
        <v/>
      </c>
      <c r="D82" s="26" t="str">
        <f t="shared" ca="1" si="3"/>
        <v/>
      </c>
    </row>
    <row r="83" spans="3:4" x14ac:dyDescent="0.25">
      <c r="C83" s="7" t="str">
        <f t="shared" ca="1" si="2"/>
        <v/>
      </c>
      <c r="D83" s="26" t="str">
        <f t="shared" ca="1" si="3"/>
        <v/>
      </c>
    </row>
    <row r="84" spans="3:4" x14ac:dyDescent="0.25">
      <c r="C84" s="7" t="str">
        <f t="shared" ca="1" si="2"/>
        <v/>
      </c>
      <c r="D84" s="26" t="str">
        <f t="shared" ca="1" si="3"/>
        <v/>
      </c>
    </row>
    <row r="85" spans="3:4" x14ac:dyDescent="0.25">
      <c r="C85" s="7" t="str">
        <f t="shared" ca="1" si="2"/>
        <v/>
      </c>
      <c r="D85" s="26" t="str">
        <f t="shared" ca="1" si="3"/>
        <v/>
      </c>
    </row>
    <row r="86" spans="3:4" x14ac:dyDescent="0.25">
      <c r="C86" s="7" t="str">
        <f t="shared" ca="1" si="2"/>
        <v/>
      </c>
      <c r="D86" s="26" t="str">
        <f t="shared" ca="1" si="3"/>
        <v/>
      </c>
    </row>
    <row r="87" spans="3:4" x14ac:dyDescent="0.25">
      <c r="C87" s="7" t="str">
        <f t="shared" ca="1" si="2"/>
        <v/>
      </c>
      <c r="D87" s="26" t="str">
        <f t="shared" ca="1" si="3"/>
        <v/>
      </c>
    </row>
    <row r="88" spans="3:4" x14ac:dyDescent="0.25">
      <c r="C88" s="7" t="str">
        <f t="shared" ca="1" si="2"/>
        <v/>
      </c>
      <c r="D88" s="26" t="str">
        <f t="shared" ca="1" si="3"/>
        <v/>
      </c>
    </row>
    <row r="89" spans="3:4" x14ac:dyDescent="0.25">
      <c r="C89" s="7" t="str">
        <f t="shared" ca="1" si="2"/>
        <v/>
      </c>
      <c r="D89" s="26" t="str">
        <f t="shared" ca="1" si="3"/>
        <v/>
      </c>
    </row>
    <row r="90" spans="3:4" x14ac:dyDescent="0.25">
      <c r="C90" s="7" t="str">
        <f t="shared" ca="1" si="2"/>
        <v/>
      </c>
      <c r="D90" s="26" t="str">
        <f t="shared" ca="1" si="3"/>
        <v/>
      </c>
    </row>
    <row r="91" spans="3:4" x14ac:dyDescent="0.25">
      <c r="C91" s="7" t="str">
        <f t="shared" ca="1" si="2"/>
        <v/>
      </c>
      <c r="D91" s="26" t="str">
        <f t="shared" ca="1" si="3"/>
        <v/>
      </c>
    </row>
    <row r="92" spans="3:4" x14ac:dyDescent="0.25">
      <c r="C92" s="7" t="str">
        <f t="shared" ca="1" si="2"/>
        <v/>
      </c>
      <c r="D92" s="26" t="str">
        <f t="shared" ca="1" si="3"/>
        <v/>
      </c>
    </row>
    <row r="93" spans="3:4" x14ac:dyDescent="0.25">
      <c r="C93" s="7" t="str">
        <f t="shared" ca="1" si="2"/>
        <v/>
      </c>
      <c r="D93" s="26" t="str">
        <f t="shared" ca="1" si="3"/>
        <v/>
      </c>
    </row>
    <row r="94" spans="3:4" x14ac:dyDescent="0.25">
      <c r="C94" s="7" t="str">
        <f t="shared" ca="1" si="2"/>
        <v/>
      </c>
      <c r="D94" s="26" t="str">
        <f t="shared" ca="1" si="3"/>
        <v/>
      </c>
    </row>
    <row r="95" spans="3:4" x14ac:dyDescent="0.25">
      <c r="C95" s="7" t="str">
        <f t="shared" ca="1" si="2"/>
        <v/>
      </c>
      <c r="D95" s="26" t="str">
        <f t="shared" ca="1" si="3"/>
        <v/>
      </c>
    </row>
    <row r="96" spans="3:4" x14ac:dyDescent="0.25">
      <c r="C96" s="7" t="str">
        <f t="shared" ca="1" si="2"/>
        <v/>
      </c>
      <c r="D96" s="26" t="str">
        <f t="shared" ca="1" si="3"/>
        <v/>
      </c>
    </row>
    <row r="97" spans="3:4" x14ac:dyDescent="0.25">
      <c r="C97" s="7" t="str">
        <f t="shared" ca="1" si="2"/>
        <v/>
      </c>
      <c r="D97" s="26" t="str">
        <f t="shared" ca="1" si="3"/>
        <v/>
      </c>
    </row>
    <row r="98" spans="3:4" x14ac:dyDescent="0.25">
      <c r="C98" s="7" t="str">
        <f t="shared" ca="1" si="2"/>
        <v/>
      </c>
      <c r="D98" s="26" t="str">
        <f t="shared" ca="1" si="3"/>
        <v/>
      </c>
    </row>
    <row r="99" spans="3:4" x14ac:dyDescent="0.25">
      <c r="C99" s="7" t="str">
        <f t="shared" ca="1" si="2"/>
        <v/>
      </c>
      <c r="D99" s="26" t="str">
        <f t="shared" ca="1" si="3"/>
        <v/>
      </c>
    </row>
    <row r="100" spans="3:4" x14ac:dyDescent="0.25">
      <c r="C100" s="7" t="str">
        <f t="shared" ca="1" si="2"/>
        <v/>
      </c>
      <c r="D100" s="26" t="str">
        <f t="shared" ca="1" si="3"/>
        <v/>
      </c>
    </row>
    <row r="101" spans="3:4" x14ac:dyDescent="0.25">
      <c r="C101" s="7" t="str">
        <f t="shared" ca="1" si="2"/>
        <v/>
      </c>
      <c r="D101" s="26" t="str">
        <f t="shared" ca="1" si="3"/>
        <v/>
      </c>
    </row>
  </sheetData>
  <sheetProtection algorithmName="SHA-512" hashValue="I/qEDcftOgN/5wMnojWmg8Ecf88dkNfRkb7nrr0BAt6P0RLj2h+mOs6aPuNPgoWbnvA5G10GgMHSDSyuRgN0LQ==" saltValue="DZYNKHc9WMQKiirIBaMsAA==" spinCount="100000" sheet="1" objects="1" scenarios="1"/>
  <mergeCells count="2">
    <mergeCell ref="B1:D2"/>
    <mergeCell ref="F4:G4"/>
  </mergeCells>
  <hyperlinks>
    <hyperlink ref="F4" location="'روکش اصلی'!A1" display="بازگشت به روکش اصلی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rightToLeft="1" workbookViewId="0">
      <selection activeCell="E2" sqref="E2:G2"/>
    </sheetView>
  </sheetViews>
  <sheetFormatPr defaultColWidth="9" defaultRowHeight="24" x14ac:dyDescent="0.7"/>
  <cols>
    <col min="1" max="1" width="28.85546875" style="1" customWidth="1"/>
    <col min="2" max="2" width="20.5703125" style="1" customWidth="1"/>
    <col min="3" max="16384" width="9" style="1"/>
  </cols>
  <sheetData>
    <row r="1" spans="1:7" ht="24.75" thickBot="1" x14ac:dyDescent="0.75">
      <c r="A1" s="1" t="s">
        <v>1</v>
      </c>
      <c r="B1" s="1" t="s">
        <v>2</v>
      </c>
    </row>
    <row r="2" spans="1:7" ht="24.75" thickBot="1" x14ac:dyDescent="0.75">
      <c r="A2" s="1" t="s">
        <v>3</v>
      </c>
      <c r="B2" s="4">
        <v>2500000</v>
      </c>
      <c r="E2" s="39" t="s">
        <v>66</v>
      </c>
      <c r="F2" s="41"/>
      <c r="G2" s="40"/>
    </row>
    <row r="3" spans="1:7" x14ac:dyDescent="0.7">
      <c r="A3" s="1" t="s">
        <v>4</v>
      </c>
      <c r="B3" s="4">
        <v>2600000</v>
      </c>
    </row>
    <row r="4" spans="1:7" x14ac:dyDescent="0.7">
      <c r="A4" s="1" t="s">
        <v>5</v>
      </c>
      <c r="B4" s="4">
        <v>2800000</v>
      </c>
    </row>
    <row r="5" spans="1:7" x14ac:dyDescent="0.7">
      <c r="A5" s="1" t="s">
        <v>6</v>
      </c>
      <c r="B5" s="4">
        <v>14000000</v>
      </c>
    </row>
    <row r="6" spans="1:7" x14ac:dyDescent="0.7">
      <c r="A6" s="1" t="s">
        <v>7</v>
      </c>
      <c r="B6" s="4">
        <v>6700000</v>
      </c>
    </row>
    <row r="7" spans="1:7" x14ac:dyDescent="0.7">
      <c r="A7" s="1" t="s">
        <v>8</v>
      </c>
      <c r="B7" s="4">
        <v>230000</v>
      </c>
    </row>
    <row r="8" spans="1:7" x14ac:dyDescent="0.7">
      <c r="A8" s="1" t="s">
        <v>9</v>
      </c>
      <c r="B8" s="4">
        <v>450000</v>
      </c>
    </row>
    <row r="9" spans="1:7" x14ac:dyDescent="0.7">
      <c r="A9" s="1" t="s">
        <v>10</v>
      </c>
      <c r="B9" s="4">
        <v>2500000</v>
      </c>
    </row>
    <row r="10" spans="1:7" x14ac:dyDescent="0.7">
      <c r="A10" s="1" t="s">
        <v>11</v>
      </c>
      <c r="B10" s="4">
        <v>80000</v>
      </c>
    </row>
    <row r="11" spans="1:7" x14ac:dyDescent="0.7">
      <c r="A11" s="1" t="s">
        <v>12</v>
      </c>
      <c r="B11" s="4">
        <v>30000</v>
      </c>
    </row>
    <row r="12" spans="1:7" x14ac:dyDescent="0.7">
      <c r="A12" s="1" t="s">
        <v>13</v>
      </c>
      <c r="B12" s="4">
        <v>60000</v>
      </c>
    </row>
    <row r="13" spans="1:7" x14ac:dyDescent="0.7">
      <c r="A13" s="1" t="s">
        <v>14</v>
      </c>
      <c r="B13" s="4">
        <v>15000</v>
      </c>
    </row>
    <row r="14" spans="1:7" x14ac:dyDescent="0.7">
      <c r="A14" s="1" t="s">
        <v>15</v>
      </c>
      <c r="B14" s="4">
        <v>25000</v>
      </c>
    </row>
    <row r="15" spans="1:7" x14ac:dyDescent="0.7">
      <c r="A15" s="1" t="s">
        <v>16</v>
      </c>
      <c r="B15" s="4">
        <v>30000</v>
      </c>
    </row>
    <row r="16" spans="1:7" x14ac:dyDescent="0.7">
      <c r="A16" s="1" t="s">
        <v>17</v>
      </c>
      <c r="B16" s="4">
        <v>290000</v>
      </c>
    </row>
    <row r="17" spans="1:2" x14ac:dyDescent="0.7">
      <c r="A17" s="1" t="s">
        <v>18</v>
      </c>
      <c r="B17" s="4">
        <v>280000</v>
      </c>
    </row>
    <row r="18" spans="1:2" x14ac:dyDescent="0.7">
      <c r="A18" s="1" t="s">
        <v>19</v>
      </c>
      <c r="B18" s="4">
        <v>290000</v>
      </c>
    </row>
    <row r="19" spans="1:2" x14ac:dyDescent="0.7">
      <c r="A19" s="1" t="s">
        <v>20</v>
      </c>
      <c r="B19" s="4">
        <v>150000</v>
      </c>
    </row>
    <row r="20" spans="1:2" x14ac:dyDescent="0.7">
      <c r="A20" s="1" t="s">
        <v>22</v>
      </c>
      <c r="B20" s="4">
        <v>5700000</v>
      </c>
    </row>
    <row r="21" spans="1:2" x14ac:dyDescent="0.7">
      <c r="A21" s="1" t="s">
        <v>23</v>
      </c>
      <c r="B21" s="4">
        <v>2800000</v>
      </c>
    </row>
    <row r="22" spans="1:2" x14ac:dyDescent="0.7">
      <c r="A22" s="1" t="s">
        <v>24</v>
      </c>
      <c r="B22" s="4">
        <v>2000000</v>
      </c>
    </row>
    <row r="23" spans="1:2" x14ac:dyDescent="0.7">
      <c r="A23" s="1" t="s">
        <v>25</v>
      </c>
      <c r="B23" s="4">
        <v>9800000</v>
      </c>
    </row>
    <row r="24" spans="1:2" x14ac:dyDescent="0.7">
      <c r="A24" s="1" t="s">
        <v>26</v>
      </c>
      <c r="B24" s="4">
        <v>400000</v>
      </c>
    </row>
    <row r="25" spans="1:2" x14ac:dyDescent="0.7">
      <c r="A25" s="1" t="s">
        <v>27</v>
      </c>
      <c r="B25" s="4">
        <v>720000</v>
      </c>
    </row>
    <row r="26" spans="1:2" x14ac:dyDescent="0.7">
      <c r="A26" s="1" t="s">
        <v>28</v>
      </c>
      <c r="B26" s="4">
        <v>850000</v>
      </c>
    </row>
    <row r="27" spans="1:2" x14ac:dyDescent="0.7">
      <c r="A27" s="1" t="s">
        <v>29</v>
      </c>
      <c r="B27" s="4">
        <v>300000</v>
      </c>
    </row>
    <row r="28" spans="1:2" x14ac:dyDescent="0.7">
      <c r="A28" s="1" t="s">
        <v>30</v>
      </c>
      <c r="B28" s="4">
        <v>350000</v>
      </c>
    </row>
    <row r="29" spans="1:2" x14ac:dyDescent="0.7">
      <c r="A29" s="1" t="s">
        <v>31</v>
      </c>
      <c r="B29" s="4">
        <v>1800000</v>
      </c>
    </row>
    <row r="30" spans="1:2" x14ac:dyDescent="0.7">
      <c r="A30" s="1" t="s">
        <v>32</v>
      </c>
      <c r="B30" s="4">
        <v>2600000</v>
      </c>
    </row>
    <row r="31" spans="1:2" x14ac:dyDescent="0.7">
      <c r="A31" s="1" t="s">
        <v>43</v>
      </c>
      <c r="B31" s="4">
        <v>3200000</v>
      </c>
    </row>
    <row r="32" spans="1:2" x14ac:dyDescent="0.7">
      <c r="A32" s="1" t="s">
        <v>45</v>
      </c>
      <c r="B32" s="4">
        <v>2450000</v>
      </c>
    </row>
    <row r="33" spans="1:2" x14ac:dyDescent="0.7">
      <c r="A33" s="1" t="s">
        <v>46</v>
      </c>
      <c r="B33" s="4">
        <v>2600000</v>
      </c>
    </row>
    <row r="34" spans="1:2" x14ac:dyDescent="0.7">
      <c r="A34" s="1" t="s">
        <v>47</v>
      </c>
      <c r="B34" s="4">
        <v>3200000</v>
      </c>
    </row>
    <row r="35" spans="1:2" x14ac:dyDescent="0.7">
      <c r="A35" s="1" t="s">
        <v>48</v>
      </c>
      <c r="B35" s="4">
        <v>2800000</v>
      </c>
    </row>
    <row r="36" spans="1:2" x14ac:dyDescent="0.7">
      <c r="A36" s="1" t="s">
        <v>49</v>
      </c>
      <c r="B36" s="4">
        <v>230000</v>
      </c>
    </row>
    <row r="37" spans="1:2" x14ac:dyDescent="0.7">
      <c r="A37" s="1" t="s">
        <v>50</v>
      </c>
      <c r="B37" s="4">
        <v>450000</v>
      </c>
    </row>
    <row r="38" spans="1:2" x14ac:dyDescent="0.7">
      <c r="A38" s="1" t="s">
        <v>51</v>
      </c>
      <c r="B38" s="4">
        <v>2500000</v>
      </c>
    </row>
    <row r="39" spans="1:2" x14ac:dyDescent="0.7">
      <c r="A39" s="1" t="s">
        <v>52</v>
      </c>
      <c r="B39" s="4">
        <v>80000</v>
      </c>
    </row>
    <row r="40" spans="1:2" x14ac:dyDescent="0.7">
      <c r="A40" s="1" t="s">
        <v>53</v>
      </c>
      <c r="B40" s="4">
        <v>30000</v>
      </c>
    </row>
    <row r="41" spans="1:2" x14ac:dyDescent="0.7">
      <c r="A41" s="1" t="s">
        <v>54</v>
      </c>
      <c r="B41" s="4">
        <v>60000</v>
      </c>
    </row>
    <row r="42" spans="1:2" x14ac:dyDescent="0.7">
      <c r="A42" s="1" t="s">
        <v>55</v>
      </c>
      <c r="B42" s="4">
        <v>25000</v>
      </c>
    </row>
    <row r="43" spans="1:2" x14ac:dyDescent="0.7">
      <c r="A43" s="1" t="s">
        <v>60</v>
      </c>
      <c r="B43" s="4">
        <v>30000</v>
      </c>
    </row>
    <row r="44" spans="1:2" x14ac:dyDescent="0.7">
      <c r="A44" s="1" t="s">
        <v>57</v>
      </c>
      <c r="B44" s="4">
        <v>290000</v>
      </c>
    </row>
    <row r="45" spans="1:2" x14ac:dyDescent="0.7">
      <c r="A45" s="1" t="s">
        <v>58</v>
      </c>
      <c r="B45" s="4">
        <v>29000</v>
      </c>
    </row>
    <row r="46" spans="1:2" x14ac:dyDescent="0.7">
      <c r="A46" s="1" t="s">
        <v>59</v>
      </c>
      <c r="B46" s="4">
        <v>40000</v>
      </c>
    </row>
  </sheetData>
  <sheetProtection algorithmName="SHA-512" hashValue="PZvExcAETNeL+JJWGmTIIi2LJA2jK2f/zvePtjFqEYCPSS7WhROE6zL4T//34vcdkcuWHdjh1CukXL2CGM1Ayg==" saltValue="kKYHnOQ0l3qAOuvg7CwHtQ==" spinCount="100000" sheet="1" objects="1" scenarios="1"/>
  <mergeCells count="1">
    <mergeCell ref="E2:G2"/>
  </mergeCells>
  <hyperlinks>
    <hyperlink ref="E2" location="'روکش اصلی'!A1" display="بازگشت به روکش اصلی"/>
  </hyperlink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showGridLines="0" rightToLeft="1" workbookViewId="0">
      <selection activeCell="K10" sqref="K10:L10"/>
    </sheetView>
  </sheetViews>
  <sheetFormatPr defaultColWidth="9" defaultRowHeight="24" x14ac:dyDescent="0.25"/>
  <cols>
    <col min="1" max="1" width="1.28515625" style="2" customWidth="1"/>
    <col min="2" max="2" width="6.28515625" style="3" customWidth="1"/>
    <col min="3" max="3" width="25.140625" style="2" bestFit="1" customWidth="1"/>
    <col min="4" max="4" width="15" style="3" customWidth="1"/>
    <col min="5" max="6" width="18.7109375" style="2" customWidth="1"/>
    <col min="7" max="7" width="2.42578125" style="2" customWidth="1"/>
    <col min="8" max="9" width="7.42578125" style="2" customWidth="1"/>
    <col min="10" max="10" width="13.140625" style="2" customWidth="1"/>
    <col min="11" max="11" width="15" style="2" customWidth="1"/>
    <col min="12" max="12" width="22.85546875" style="2" customWidth="1"/>
    <col min="13" max="16384" width="9" style="2"/>
  </cols>
  <sheetData>
    <row r="1" spans="2:12" ht="7.5" customHeight="1" thickBot="1" x14ac:dyDescent="0.3"/>
    <row r="2" spans="2:12" ht="15" customHeight="1" x14ac:dyDescent="0.25">
      <c r="B2" s="42" t="s">
        <v>36</v>
      </c>
      <c r="C2" s="43"/>
      <c r="D2" s="43"/>
      <c r="E2" s="43"/>
      <c r="F2" s="44"/>
    </row>
    <row r="3" spans="2:12" ht="15" customHeight="1" thickBot="1" x14ac:dyDescent="0.3">
      <c r="B3" s="45"/>
      <c r="C3" s="46"/>
      <c r="D3" s="46"/>
      <c r="E3" s="46"/>
      <c r="F3" s="47"/>
    </row>
    <row r="4" spans="2:12" ht="24.75" thickBot="1" x14ac:dyDescent="0.3">
      <c r="B4" s="3" t="s">
        <v>33</v>
      </c>
      <c r="C4" s="2" t="s">
        <v>0</v>
      </c>
      <c r="D4" s="3" t="s">
        <v>41</v>
      </c>
      <c r="E4" s="3" t="s">
        <v>34</v>
      </c>
      <c r="F4" s="3" t="s">
        <v>35</v>
      </c>
      <c r="H4" s="2" t="s">
        <v>68</v>
      </c>
      <c r="J4" s="2" t="s">
        <v>63</v>
      </c>
      <c r="K4" s="6" t="s">
        <v>37</v>
      </c>
      <c r="L4" s="22">
        <f>SUM(_M54[جمع])</f>
        <v>148229380</v>
      </c>
    </row>
    <row r="5" spans="2:12" ht="24.75" thickBot="1" x14ac:dyDescent="0.3">
      <c r="B5" s="3">
        <v>1</v>
      </c>
      <c r="C5" s="2" t="s">
        <v>22</v>
      </c>
      <c r="D5" s="3">
        <v>7.58</v>
      </c>
      <c r="E5" s="5">
        <f>VLOOKUP(_M54[نام کالا],maindata[],2,0)</f>
        <v>5700000</v>
      </c>
      <c r="F5" s="5">
        <f>_M54[تعداد / مقدار]*_M54[قیمت]</f>
        <v>43206000</v>
      </c>
      <c r="H5" s="6" t="s">
        <v>67</v>
      </c>
      <c r="I5" s="6"/>
      <c r="J5" s="20"/>
      <c r="K5" s="18">
        <v>0.3</v>
      </c>
      <c r="L5" s="22">
        <f>L4*K5</f>
        <v>44468814</v>
      </c>
    </row>
    <row r="6" spans="2:12" ht="24.75" thickBot="1" x14ac:dyDescent="0.3">
      <c r="B6" s="3">
        <v>2</v>
      </c>
      <c r="C6" s="2" t="s">
        <v>23</v>
      </c>
      <c r="D6" s="3">
        <v>3.26</v>
      </c>
      <c r="E6" s="5">
        <f>VLOOKUP(_M54[نام کالا],maindata[],2,0)</f>
        <v>2800000</v>
      </c>
      <c r="F6" s="5">
        <f>_M54[تعداد / مقدار]*_M54[قیمت]</f>
        <v>9128000</v>
      </c>
      <c r="K6" s="6" t="s">
        <v>38</v>
      </c>
      <c r="L6" s="22">
        <f>SUM(L4:L5)</f>
        <v>192698194</v>
      </c>
    </row>
    <row r="7" spans="2:12" ht="24.75" thickBot="1" x14ac:dyDescent="0.3">
      <c r="B7" s="3">
        <v>3</v>
      </c>
      <c r="C7" s="2" t="s">
        <v>3</v>
      </c>
      <c r="D7" s="3">
        <v>4.92</v>
      </c>
      <c r="E7" s="5">
        <f>VLOOKUP(_M54[نام کالا],maindata[],2,0)</f>
        <v>2500000</v>
      </c>
      <c r="F7" s="5">
        <f>_M54[تعداد / مقدار]*_M54[قیمت]</f>
        <v>12300000</v>
      </c>
      <c r="K7" s="6" t="s">
        <v>40</v>
      </c>
      <c r="L7" s="22">
        <v>228632092</v>
      </c>
    </row>
    <row r="8" spans="2:12" ht="24.75" thickBot="1" x14ac:dyDescent="0.3">
      <c r="B8" s="3">
        <v>4</v>
      </c>
      <c r="C8" s="2" t="s">
        <v>24</v>
      </c>
      <c r="D8" s="3">
        <v>2.2400000000000002</v>
      </c>
      <c r="E8" s="5">
        <f>VLOOKUP(_M54[نام کالا],maindata[],2,0)</f>
        <v>2000000</v>
      </c>
      <c r="F8" s="5">
        <f>_M54[تعداد / مقدار]*_M54[قیمت]</f>
        <v>4480000</v>
      </c>
      <c r="K8" s="6" t="s">
        <v>39</v>
      </c>
      <c r="L8" s="23">
        <f>(L7-L6)/L6</f>
        <v>0.18647760653117487</v>
      </c>
    </row>
    <row r="9" spans="2:12" ht="24.75" thickBot="1" x14ac:dyDescent="0.3">
      <c r="B9" s="3">
        <v>5</v>
      </c>
      <c r="C9" s="2" t="s">
        <v>25</v>
      </c>
      <c r="D9" s="3">
        <v>6.78</v>
      </c>
      <c r="E9" s="5">
        <f>VLOOKUP(_M54[نام کالا],maindata[],2,0)</f>
        <v>9800000</v>
      </c>
      <c r="F9" s="5">
        <f>_M54[تعداد / مقدار]*_M54[قیمت]</f>
        <v>66444000</v>
      </c>
    </row>
    <row r="10" spans="2:12" ht="24.75" thickBot="1" x14ac:dyDescent="0.3">
      <c r="B10" s="3">
        <v>6</v>
      </c>
      <c r="C10" s="2" t="s">
        <v>6</v>
      </c>
      <c r="D10" s="3">
        <v>0.22600000000000001</v>
      </c>
      <c r="E10" s="5">
        <f>VLOOKUP(_M54[نام کالا],maindata[],2,0)</f>
        <v>14000000</v>
      </c>
      <c r="F10" s="5">
        <f>_M54[تعداد / مقدار]*_M54[قیمت]</f>
        <v>3164000</v>
      </c>
      <c r="K10" s="39" t="s">
        <v>66</v>
      </c>
      <c r="L10" s="40"/>
    </row>
    <row r="11" spans="2:12" x14ac:dyDescent="0.25">
      <c r="B11" s="3">
        <v>7</v>
      </c>
      <c r="C11" s="2" t="s">
        <v>26</v>
      </c>
      <c r="D11" s="3">
        <v>2.2000000000000002</v>
      </c>
      <c r="E11" s="5">
        <f>VLOOKUP(_M54[نام کالا],maindata[],2,0)</f>
        <v>400000</v>
      </c>
      <c r="F11" s="5">
        <f>_M54[تعداد / مقدار]*_M54[قیمت]</f>
        <v>880000.00000000012</v>
      </c>
    </row>
    <row r="12" spans="2:12" x14ac:dyDescent="0.25">
      <c r="B12" s="3">
        <v>8</v>
      </c>
      <c r="C12" s="2" t="s">
        <v>27</v>
      </c>
      <c r="D12" s="3">
        <v>0.28899999999999998</v>
      </c>
      <c r="E12" s="5">
        <f>VLOOKUP(_M54[نام کالا],maindata[],2,0)</f>
        <v>720000</v>
      </c>
      <c r="F12" s="5">
        <f>_M54[تعداد / مقدار]*_M54[قیمت]</f>
        <v>208079.99999999997</v>
      </c>
    </row>
    <row r="13" spans="2:12" x14ac:dyDescent="0.25">
      <c r="B13" s="3">
        <v>9</v>
      </c>
      <c r="C13" s="2" t="s">
        <v>28</v>
      </c>
      <c r="D13" s="3">
        <v>0.25800000000000001</v>
      </c>
      <c r="E13" s="5">
        <f>VLOOKUP(_M54[نام کالا],maindata[],2,0)</f>
        <v>850000</v>
      </c>
      <c r="F13" s="5">
        <f>_M54[تعداد / مقدار]*_M54[قیمت]</f>
        <v>219300</v>
      </c>
    </row>
    <row r="14" spans="2:12" x14ac:dyDescent="0.25">
      <c r="B14" s="3">
        <v>10</v>
      </c>
      <c r="C14" s="2" t="s">
        <v>29</v>
      </c>
      <c r="D14" s="3">
        <v>1</v>
      </c>
      <c r="E14" s="5">
        <f>VLOOKUP(_M54[نام کالا],maindata[],2,0)</f>
        <v>300000</v>
      </c>
      <c r="F14" s="5">
        <f>_M54[تعداد / مقدار]*_M54[قیمت]</f>
        <v>300000</v>
      </c>
    </row>
    <row r="15" spans="2:12" x14ac:dyDescent="0.25">
      <c r="B15" s="3">
        <v>11</v>
      </c>
      <c r="C15" s="2" t="s">
        <v>30</v>
      </c>
      <c r="D15" s="3">
        <v>2</v>
      </c>
      <c r="E15" s="5">
        <f>VLOOKUP(_M54[نام کالا],maindata[],2,0)</f>
        <v>350000</v>
      </c>
      <c r="F15" s="5">
        <f>_M54[تعداد / مقدار]*_M54[قیمت]</f>
        <v>700000</v>
      </c>
    </row>
    <row r="16" spans="2:12" x14ac:dyDescent="0.25">
      <c r="B16" s="3">
        <v>12</v>
      </c>
      <c r="C16" s="2" t="s">
        <v>31</v>
      </c>
      <c r="D16" s="3">
        <v>1</v>
      </c>
      <c r="E16" s="5">
        <f>VLOOKUP(_M54[نام کالا],maindata[],2,0)</f>
        <v>1800000</v>
      </c>
      <c r="F16" s="5">
        <f>_M54[تعداد / مقدار]*_M54[قیمت]</f>
        <v>1800000</v>
      </c>
    </row>
    <row r="17" spans="2:6" x14ac:dyDescent="0.25">
      <c r="B17" s="3">
        <v>13</v>
      </c>
      <c r="C17" s="2" t="s">
        <v>32</v>
      </c>
      <c r="D17" s="3">
        <v>1.8</v>
      </c>
      <c r="E17" s="5">
        <f>VLOOKUP(_M54[نام کالا],maindata[],2,0)</f>
        <v>2600000</v>
      </c>
      <c r="F17" s="5">
        <f>_M54[تعداد / مقدار]*_M54[قیمت]</f>
        <v>4680000</v>
      </c>
    </row>
    <row r="18" spans="2:6" x14ac:dyDescent="0.25">
      <c r="B18" s="3">
        <v>14</v>
      </c>
      <c r="C18" s="2" t="s">
        <v>18</v>
      </c>
      <c r="D18" s="3">
        <v>1</v>
      </c>
      <c r="E18" s="5">
        <f>VLOOKUP(_M54[نام کالا],maindata[],2,0)</f>
        <v>280000</v>
      </c>
      <c r="F18" s="5">
        <f>_M54[تعداد / مقدار]*_M54[قیمت]</f>
        <v>280000</v>
      </c>
    </row>
    <row r="19" spans="2:6" x14ac:dyDescent="0.25">
      <c r="B19" s="3">
        <v>15</v>
      </c>
      <c r="C19" s="2" t="s">
        <v>19</v>
      </c>
      <c r="D19" s="3">
        <v>1</v>
      </c>
      <c r="E19" s="5">
        <f>VLOOKUP(_M54[نام کالا],maindata[],2,0)</f>
        <v>290000</v>
      </c>
      <c r="F19" s="5">
        <f>_M54[تعداد / مقدار]*_M54[قیمت]</f>
        <v>290000</v>
      </c>
    </row>
    <row r="20" spans="2:6" x14ac:dyDescent="0.25">
      <c r="B20" s="3">
        <v>16</v>
      </c>
      <c r="C20" s="2" t="s">
        <v>20</v>
      </c>
      <c r="D20" s="3">
        <v>1</v>
      </c>
      <c r="E20" s="5">
        <f>VLOOKUP(_M54[نام کالا],maindata[],2,0)</f>
        <v>150000</v>
      </c>
      <c r="F20" s="5">
        <f>_M54[تعداد / مقدار]*_M54[قیمت]</f>
        <v>150000</v>
      </c>
    </row>
  </sheetData>
  <sheetProtection algorithmName="SHA-512" hashValue="9ExEhOYjoSVtihfv8pD4HmW2xx8KUwuHk3K90CFGZI/QUV1EyEhFylkmZFzB/xm2rGFq8xHdvZQu17j0n4XUJw==" saltValue="v1XIT4O2icsSdY5f/r5vsQ==" spinCount="100000" sheet="1" objects="1" scenarios="1"/>
  <mergeCells count="2">
    <mergeCell ref="B2:F3"/>
    <mergeCell ref="K10:L10"/>
  </mergeCells>
  <hyperlinks>
    <hyperlink ref="K10" location="'روکش اصلی'!A1" display="بازگشت به روکش اصلی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showGridLines="0" rightToLeft="1" workbookViewId="0">
      <selection activeCell="J4" sqref="J4"/>
    </sheetView>
  </sheetViews>
  <sheetFormatPr defaultColWidth="9" defaultRowHeight="24" x14ac:dyDescent="0.25"/>
  <cols>
    <col min="1" max="1" width="1.28515625" style="2" customWidth="1"/>
    <col min="2" max="2" width="7.42578125" style="2" customWidth="1"/>
    <col min="3" max="3" width="27.5703125" style="2" bestFit="1" customWidth="1"/>
    <col min="4" max="4" width="15" style="2" customWidth="1"/>
    <col min="5" max="6" width="18.7109375" style="2" customWidth="1"/>
    <col min="7" max="7" width="2.42578125" style="2" customWidth="1"/>
    <col min="8" max="9" width="7.42578125" style="2" customWidth="1"/>
    <col min="10" max="10" width="16.5703125" style="2" customWidth="1"/>
    <col min="11" max="11" width="15" style="2" customWidth="1"/>
    <col min="12" max="12" width="17.85546875" style="2" customWidth="1"/>
    <col min="13" max="16384" width="9" style="2"/>
  </cols>
  <sheetData>
    <row r="1" spans="2:12" ht="7.5" customHeight="1" thickBot="1" x14ac:dyDescent="0.3"/>
    <row r="2" spans="2:12" ht="15" customHeight="1" x14ac:dyDescent="0.25">
      <c r="B2" s="48" t="s">
        <v>42</v>
      </c>
      <c r="C2" s="49"/>
      <c r="D2" s="49"/>
      <c r="E2" s="49"/>
      <c r="F2" s="50"/>
    </row>
    <row r="3" spans="2:12" ht="15" customHeight="1" thickBot="1" x14ac:dyDescent="0.3">
      <c r="B3" s="51"/>
      <c r="C3" s="52"/>
      <c r="D3" s="52"/>
      <c r="E3" s="52"/>
      <c r="F3" s="53"/>
    </row>
    <row r="4" spans="2:12" ht="24.75" thickBot="1" x14ac:dyDescent="0.3">
      <c r="B4" s="3" t="s">
        <v>33</v>
      </c>
      <c r="C4" s="3" t="s">
        <v>0</v>
      </c>
      <c r="D4" s="3" t="s">
        <v>41</v>
      </c>
      <c r="E4" s="3" t="s">
        <v>34</v>
      </c>
      <c r="F4" s="3" t="s">
        <v>35</v>
      </c>
      <c r="H4" s="2" t="s">
        <v>68</v>
      </c>
      <c r="J4" s="2" t="s">
        <v>21</v>
      </c>
      <c r="K4" s="8" t="s">
        <v>37</v>
      </c>
      <c r="L4" s="25">
        <f>SUM(_M215[جمع])</f>
        <v>41864200</v>
      </c>
    </row>
    <row r="5" spans="2:12" ht="24.75" thickBot="1" x14ac:dyDescent="0.3">
      <c r="B5" s="3">
        <v>1</v>
      </c>
      <c r="C5" s="2" t="s">
        <v>3</v>
      </c>
      <c r="D5" s="2">
        <v>2.37</v>
      </c>
      <c r="E5" s="7">
        <f>VLOOKUP(_M215[نام کالا],maindata[],2,0)</f>
        <v>2500000</v>
      </c>
      <c r="F5" s="7">
        <f>_M215[قیمت]*_M215[تعداد / مقدار]</f>
        <v>5925000</v>
      </c>
      <c r="H5" s="8" t="s">
        <v>67</v>
      </c>
      <c r="I5" s="8"/>
      <c r="J5" s="21"/>
      <c r="K5" s="19">
        <v>0.3</v>
      </c>
      <c r="L5" s="25">
        <f>L4*K5</f>
        <v>12559260</v>
      </c>
    </row>
    <row r="6" spans="2:12" ht="24.75" thickBot="1" x14ac:dyDescent="0.3">
      <c r="B6" s="3">
        <v>2</v>
      </c>
      <c r="C6" s="2" t="s">
        <v>4</v>
      </c>
      <c r="D6" s="2">
        <v>1.85</v>
      </c>
      <c r="E6" s="7">
        <f>VLOOKUP(_M215[نام کالا],maindata[],2,0)</f>
        <v>2600000</v>
      </c>
      <c r="F6" s="7">
        <f>_M215[قیمت]*_M215[تعداد / مقدار]</f>
        <v>4810000</v>
      </c>
      <c r="K6" s="8" t="s">
        <v>38</v>
      </c>
      <c r="L6" s="25">
        <f>SUM(L4:L5)</f>
        <v>54423460</v>
      </c>
    </row>
    <row r="7" spans="2:12" ht="24.75" thickBot="1" x14ac:dyDescent="0.3">
      <c r="B7" s="3">
        <v>3</v>
      </c>
      <c r="C7" s="2" t="s">
        <v>43</v>
      </c>
      <c r="D7" s="2">
        <v>4.2</v>
      </c>
      <c r="E7" s="7">
        <f>VLOOKUP(_M215[نام کالا],maindata[],2,0)</f>
        <v>3200000</v>
      </c>
      <c r="F7" s="7">
        <f>_M215[قیمت]*_M215[تعداد / مقدار]</f>
        <v>13440000</v>
      </c>
      <c r="K7" s="8" t="s">
        <v>40</v>
      </c>
      <c r="L7" s="25">
        <v>64187290</v>
      </c>
    </row>
    <row r="8" spans="2:12" ht="24.75" thickBot="1" x14ac:dyDescent="0.3">
      <c r="B8" s="3">
        <v>4</v>
      </c>
      <c r="C8" s="2" t="s">
        <v>5</v>
      </c>
      <c r="D8" s="2">
        <v>3.6</v>
      </c>
      <c r="E8" s="7">
        <f>VLOOKUP(_M215[نام کالا],maindata[],2,0)</f>
        <v>2800000</v>
      </c>
      <c r="F8" s="7">
        <f>_M215[قیمت]*_M215[تعداد / مقدار]</f>
        <v>10080000</v>
      </c>
      <c r="K8" s="8" t="s">
        <v>39</v>
      </c>
      <c r="L8" s="23">
        <f>(L7-L6)/L6</f>
        <v>0.17940480079730323</v>
      </c>
    </row>
    <row r="9" spans="2:12" ht="24.75" thickBot="1" x14ac:dyDescent="0.3">
      <c r="B9" s="3">
        <v>5</v>
      </c>
      <c r="C9" s="2" t="s">
        <v>6</v>
      </c>
      <c r="D9" s="2">
        <v>0.23499999999999999</v>
      </c>
      <c r="E9" s="7">
        <f>VLOOKUP(_M215[نام کالا],maindata[],2,0)</f>
        <v>14000000</v>
      </c>
      <c r="F9" s="7">
        <f>_M215[قیمت]*_M215[تعداد / مقدار]</f>
        <v>3290000</v>
      </c>
    </row>
    <row r="10" spans="2:12" ht="24.75" thickBot="1" x14ac:dyDescent="0.3">
      <c r="B10" s="3">
        <v>6</v>
      </c>
      <c r="C10" s="2" t="s">
        <v>7</v>
      </c>
      <c r="D10" s="2">
        <v>0.25</v>
      </c>
      <c r="E10" s="7">
        <f>VLOOKUP(_M215[نام کالا],maindata[],2,0)</f>
        <v>6700000</v>
      </c>
      <c r="F10" s="7">
        <f>_M215[قیمت]*_M215[تعداد / مقدار]</f>
        <v>1675000</v>
      </c>
      <c r="K10" s="39" t="s">
        <v>66</v>
      </c>
      <c r="L10" s="40"/>
    </row>
    <row r="11" spans="2:12" x14ac:dyDescent="0.25">
      <c r="B11" s="3">
        <v>7</v>
      </c>
      <c r="C11" s="2" t="s">
        <v>8</v>
      </c>
      <c r="D11" s="2">
        <v>1</v>
      </c>
      <c r="E11" s="7">
        <f>VLOOKUP(_M215[نام کالا],maindata[],2,0)</f>
        <v>230000</v>
      </c>
      <c r="F11" s="7">
        <f>_M215[قیمت]*_M215[تعداد / مقدار]</f>
        <v>230000</v>
      </c>
    </row>
    <row r="12" spans="2:12" x14ac:dyDescent="0.25">
      <c r="B12" s="3">
        <v>8</v>
      </c>
      <c r="C12" s="2" t="s">
        <v>9</v>
      </c>
      <c r="D12" s="2">
        <v>0.23599999999999999</v>
      </c>
      <c r="E12" s="7">
        <f>VLOOKUP(_M215[نام کالا],maindata[],2,0)</f>
        <v>450000</v>
      </c>
      <c r="F12" s="7">
        <f>_M215[قیمت]*_M215[تعداد / مقدار]</f>
        <v>106200</v>
      </c>
    </row>
    <row r="13" spans="2:12" x14ac:dyDescent="0.25">
      <c r="B13" s="3">
        <v>9</v>
      </c>
      <c r="C13" s="2" t="s">
        <v>10</v>
      </c>
      <c r="D13" s="2">
        <v>0.25800000000000001</v>
      </c>
      <c r="E13" s="7">
        <f>VLOOKUP(_M215[نام کالا],maindata[],2,0)</f>
        <v>2500000</v>
      </c>
      <c r="F13" s="7">
        <f>_M215[قیمت]*_M215[تعداد / مقدار]</f>
        <v>645000</v>
      </c>
    </row>
    <row r="14" spans="2:12" x14ac:dyDescent="0.25">
      <c r="B14" s="3">
        <v>10</v>
      </c>
      <c r="C14" s="2" t="s">
        <v>11</v>
      </c>
      <c r="D14" s="2">
        <v>2</v>
      </c>
      <c r="E14" s="7">
        <f>VLOOKUP(_M215[نام کالا],maindata[],2,0)</f>
        <v>80000</v>
      </c>
      <c r="F14" s="7">
        <f>_M215[قیمت]*_M215[تعداد / مقدار]</f>
        <v>160000</v>
      </c>
    </row>
    <row r="15" spans="2:12" x14ac:dyDescent="0.25">
      <c r="B15" s="3">
        <v>11</v>
      </c>
      <c r="C15" s="2" t="s">
        <v>12</v>
      </c>
      <c r="D15" s="2">
        <v>4</v>
      </c>
      <c r="E15" s="7">
        <f>VLOOKUP(_M215[نام کالا],maindata[],2,0)</f>
        <v>30000</v>
      </c>
      <c r="F15" s="7">
        <f>_M215[قیمت]*_M215[تعداد / مقدار]</f>
        <v>120000</v>
      </c>
    </row>
    <row r="16" spans="2:12" x14ac:dyDescent="0.25">
      <c r="B16" s="3">
        <v>12</v>
      </c>
      <c r="C16" s="2" t="s">
        <v>13</v>
      </c>
      <c r="D16" s="2">
        <v>1</v>
      </c>
      <c r="E16" s="7">
        <f>VLOOKUP(_M215[نام کالا],maindata[],2,0)</f>
        <v>60000</v>
      </c>
      <c r="F16" s="7">
        <f>_M215[قیمت]*_M215[تعداد / مقدار]</f>
        <v>60000</v>
      </c>
    </row>
    <row r="17" spans="2:6" x14ac:dyDescent="0.25">
      <c r="B17" s="3">
        <v>13</v>
      </c>
      <c r="C17" s="2" t="s">
        <v>14</v>
      </c>
      <c r="D17" s="2">
        <v>4</v>
      </c>
      <c r="E17" s="7">
        <f>VLOOKUP(_M215[نام کالا],maindata[],2,0)</f>
        <v>15000</v>
      </c>
      <c r="F17" s="7">
        <f>_M215[قیمت]*_M215[تعداد / مقدار]</f>
        <v>60000</v>
      </c>
    </row>
    <row r="18" spans="2:6" x14ac:dyDescent="0.25">
      <c r="B18" s="3">
        <v>14</v>
      </c>
      <c r="C18" s="2" t="s">
        <v>15</v>
      </c>
      <c r="D18" s="2">
        <v>3</v>
      </c>
      <c r="E18" s="7">
        <f>VLOOKUP(_M215[نام کالا],maindata[],2,0)</f>
        <v>25000</v>
      </c>
      <c r="F18" s="7">
        <f>_M215[قیمت]*_M215[تعداد / مقدار]</f>
        <v>75000</v>
      </c>
    </row>
    <row r="19" spans="2:6" x14ac:dyDescent="0.25">
      <c r="B19" s="3">
        <v>15</v>
      </c>
      <c r="C19" s="2" t="s">
        <v>16</v>
      </c>
      <c r="D19" s="2">
        <v>4</v>
      </c>
      <c r="E19" s="7">
        <f>VLOOKUP(_M215[نام کالا],maindata[],2,0)</f>
        <v>30000</v>
      </c>
      <c r="F19" s="7">
        <f>_M215[قیمت]*_M215[تعداد / مقدار]</f>
        <v>120000</v>
      </c>
    </row>
    <row r="20" spans="2:6" x14ac:dyDescent="0.25">
      <c r="B20" s="3">
        <v>16</v>
      </c>
      <c r="C20" s="2" t="s">
        <v>17</v>
      </c>
      <c r="D20" s="2">
        <v>1.2</v>
      </c>
      <c r="E20" s="7">
        <f>VLOOKUP(_M215[نام کالا],maindata[],2,0)</f>
        <v>290000</v>
      </c>
      <c r="F20" s="7">
        <f>_M215[قیمت]*_M215[تعداد / مقدار]</f>
        <v>348000</v>
      </c>
    </row>
    <row r="21" spans="2:6" x14ac:dyDescent="0.25">
      <c r="B21" s="3">
        <v>17</v>
      </c>
      <c r="C21" s="2" t="s">
        <v>18</v>
      </c>
      <c r="D21" s="2">
        <v>1</v>
      </c>
      <c r="E21" s="7">
        <f>VLOOKUP(_M215[نام کالا],maindata[],2,0)</f>
        <v>280000</v>
      </c>
      <c r="F21" s="7">
        <f>_M215[قیمت]*_M215[تعداد / مقدار]</f>
        <v>280000</v>
      </c>
    </row>
    <row r="22" spans="2:6" x14ac:dyDescent="0.25">
      <c r="B22" s="3">
        <v>18</v>
      </c>
      <c r="C22" s="2" t="s">
        <v>19</v>
      </c>
      <c r="D22" s="2">
        <v>1</v>
      </c>
      <c r="E22" s="7">
        <f>VLOOKUP(_M215[نام کالا],maindata[],2,0)</f>
        <v>290000</v>
      </c>
      <c r="F22" s="7">
        <f>_M215[قیمت]*_M215[تعداد / مقدار]</f>
        <v>290000</v>
      </c>
    </row>
    <row r="23" spans="2:6" x14ac:dyDescent="0.25">
      <c r="B23" s="3">
        <v>19</v>
      </c>
      <c r="C23" s="2" t="s">
        <v>20</v>
      </c>
      <c r="D23" s="2">
        <v>1</v>
      </c>
      <c r="E23" s="7">
        <f>VLOOKUP(_M215[نام کالا],maindata[],2,0)</f>
        <v>150000</v>
      </c>
      <c r="F23" s="7">
        <f>_M215[قیمت]*_M215[تعداد / مقدار]</f>
        <v>150000</v>
      </c>
    </row>
  </sheetData>
  <sheetProtection algorithmName="SHA-512" hashValue="ipNaScN5FJsEYNjYvZLkxcf9V53VUoqNTX63oGRgL76s23f72FdAZ9rJPfnqwQstdUmMjzM1fHjn4UZ6agZ+WQ==" saltValue="K7nvIQjX3Ax8XKRkvFKRqw==" spinCount="100000" sheet="1" objects="1" scenarios="1"/>
  <mergeCells count="2">
    <mergeCell ref="B2:F3"/>
    <mergeCell ref="K10:L10"/>
  </mergeCells>
  <hyperlinks>
    <hyperlink ref="K10" location="'روکش اصلی'!A1" display="بازگشت به روکش اصلی"/>
  </hyperlink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showGridLines="0" rightToLeft="1" workbookViewId="0">
      <selection activeCell="L8" sqref="L8"/>
    </sheetView>
  </sheetViews>
  <sheetFormatPr defaultColWidth="9" defaultRowHeight="24" x14ac:dyDescent="0.7"/>
  <cols>
    <col min="1" max="1" width="1.28515625" style="1" customWidth="1"/>
    <col min="2" max="2" width="7.42578125" style="1" customWidth="1"/>
    <col min="3" max="3" width="25" style="1" customWidth="1"/>
    <col min="4" max="4" width="15" style="1" customWidth="1"/>
    <col min="5" max="6" width="18.7109375" style="1" customWidth="1"/>
    <col min="7" max="7" width="2.42578125" style="1" customWidth="1"/>
    <col min="8" max="9" width="7.42578125" style="1" customWidth="1"/>
    <col min="10" max="10" width="12.42578125" style="1" customWidth="1"/>
    <col min="11" max="11" width="15.5703125" style="1" bestFit="1" customWidth="1"/>
    <col min="12" max="12" width="18.28515625" style="1" customWidth="1"/>
    <col min="13" max="16384" width="9" style="1"/>
  </cols>
  <sheetData>
    <row r="1" spans="2:13" ht="7.5" customHeight="1" thickBot="1" x14ac:dyDescent="0.75"/>
    <row r="2" spans="2:13" ht="15" customHeight="1" x14ac:dyDescent="0.7">
      <c r="B2" s="54" t="s">
        <v>44</v>
      </c>
      <c r="C2" s="55"/>
      <c r="D2" s="55"/>
      <c r="E2" s="55"/>
      <c r="F2" s="56"/>
    </row>
    <row r="3" spans="2:13" ht="15" customHeight="1" thickBot="1" x14ac:dyDescent="0.75">
      <c r="B3" s="57"/>
      <c r="C3" s="58"/>
      <c r="D3" s="58"/>
      <c r="E3" s="58"/>
      <c r="F3" s="59"/>
    </row>
    <row r="4" spans="2:13" ht="24.75" thickBot="1" x14ac:dyDescent="0.75">
      <c r="B4" s="9" t="s">
        <v>33</v>
      </c>
      <c r="C4" s="10" t="s">
        <v>0</v>
      </c>
      <c r="D4" s="10" t="s">
        <v>41</v>
      </c>
      <c r="E4" s="10" t="s">
        <v>34</v>
      </c>
      <c r="F4" s="11" t="s">
        <v>35</v>
      </c>
      <c r="H4" s="2" t="s">
        <v>68</v>
      </c>
      <c r="I4" s="2"/>
      <c r="J4" s="2" t="s">
        <v>64</v>
      </c>
      <c r="K4" s="8" t="s">
        <v>37</v>
      </c>
      <c r="L4" s="22">
        <f>SUM(_B168[جمع])</f>
        <v>42811570</v>
      </c>
    </row>
    <row r="5" spans="2:13" ht="25.5" thickTop="1" thickBot="1" x14ac:dyDescent="0.75">
      <c r="B5" s="1">
        <v>1</v>
      </c>
      <c r="C5" s="1" t="s">
        <v>45</v>
      </c>
      <c r="D5" s="1">
        <v>11.2</v>
      </c>
      <c r="E5" s="4">
        <f>VLOOKUP(_B168[نام کالا],maindata[],2,0)</f>
        <v>2450000</v>
      </c>
      <c r="F5" s="4">
        <f>_B168[قیمت]*_B168[تعداد / مقدار]</f>
        <v>27440000</v>
      </c>
      <c r="H5" s="8" t="s">
        <v>67</v>
      </c>
      <c r="I5" s="8"/>
      <c r="J5" s="21"/>
      <c r="K5" s="19">
        <v>0.15</v>
      </c>
      <c r="L5" s="22">
        <f>L4*K5</f>
        <v>6421735.5</v>
      </c>
    </row>
    <row r="6" spans="2:13" ht="24.75" thickBot="1" x14ac:dyDescent="0.75">
      <c r="B6" s="1">
        <v>2</v>
      </c>
      <c r="C6" s="1" t="s">
        <v>46</v>
      </c>
      <c r="D6" s="1">
        <v>0.26600000000000001</v>
      </c>
      <c r="E6" s="4">
        <f>VLOOKUP(_B168[نام کالا],maindata[],2,0)</f>
        <v>2600000</v>
      </c>
      <c r="F6" s="4">
        <f>_B168[قیمت]*_B168[تعداد / مقدار]</f>
        <v>691600</v>
      </c>
      <c r="H6" s="2"/>
      <c r="I6" s="2"/>
      <c r="J6" s="2"/>
      <c r="K6" s="8" t="s">
        <v>38</v>
      </c>
      <c r="L6" s="22">
        <f>SUM(L4:L5)</f>
        <v>49233305.5</v>
      </c>
    </row>
    <row r="7" spans="2:13" ht="24.75" thickBot="1" x14ac:dyDescent="0.75">
      <c r="B7" s="1">
        <v>3</v>
      </c>
      <c r="C7" s="1" t="s">
        <v>47</v>
      </c>
      <c r="D7" s="1">
        <v>0.28499999999999998</v>
      </c>
      <c r="E7" s="4">
        <f>VLOOKUP(_B168[نام کالا],maindata[],2,0)</f>
        <v>3200000</v>
      </c>
      <c r="F7" s="4">
        <f>_B168[قیمت]*_B168[تعداد / مقدار]</f>
        <v>911999.99999999988</v>
      </c>
      <c r="H7" s="2"/>
      <c r="I7" s="2"/>
      <c r="J7" s="2"/>
      <c r="K7" s="8" t="s">
        <v>40</v>
      </c>
      <c r="L7" s="22">
        <v>54187290</v>
      </c>
    </row>
    <row r="8" spans="2:13" ht="24.75" thickBot="1" x14ac:dyDescent="0.75">
      <c r="B8" s="1">
        <v>4</v>
      </c>
      <c r="C8" s="1" t="s">
        <v>48</v>
      </c>
      <c r="D8" s="1">
        <v>1.2</v>
      </c>
      <c r="E8" s="4">
        <f>VLOOKUP(_B168[نام کالا],maindata[],2,0)</f>
        <v>2800000</v>
      </c>
      <c r="F8" s="4">
        <f>_B168[قیمت]*_B168[تعداد / مقدار]</f>
        <v>3360000</v>
      </c>
      <c r="H8" s="2"/>
      <c r="I8" s="2"/>
      <c r="J8" s="2"/>
      <c r="K8" s="8" t="s">
        <v>39</v>
      </c>
      <c r="L8" s="23">
        <f>(L7-L6)/L6</f>
        <v>0.10062262628293361</v>
      </c>
    </row>
    <row r="9" spans="2:13" ht="24.75" thickBot="1" x14ac:dyDescent="0.75">
      <c r="B9" s="1">
        <v>5</v>
      </c>
      <c r="C9" s="1" t="s">
        <v>24</v>
      </c>
      <c r="D9" s="1">
        <v>0.33300000000000002</v>
      </c>
      <c r="E9" s="4">
        <f>VLOOKUP(_B168[نام کالا],maindata[],2,0)</f>
        <v>2000000</v>
      </c>
      <c r="F9" s="4">
        <f>_B168[قیمت]*_B168[تعداد / مقدار]</f>
        <v>666000</v>
      </c>
      <c r="H9" s="2"/>
      <c r="I9" s="2"/>
      <c r="J9" s="2"/>
      <c r="K9" s="2"/>
      <c r="L9" s="2"/>
    </row>
    <row r="10" spans="2:13" ht="24.75" thickBot="1" x14ac:dyDescent="0.75">
      <c r="B10" s="1">
        <v>6</v>
      </c>
      <c r="C10" s="1" t="s">
        <v>6</v>
      </c>
      <c r="D10" s="1">
        <v>3.3300000000000003E-2</v>
      </c>
      <c r="E10" s="4">
        <f>VLOOKUP(_B168[نام کالا],maindata[],2,0)</f>
        <v>14000000</v>
      </c>
      <c r="F10" s="4">
        <f>_B168[قیمت]*_B168[تعداد / مقدار]</f>
        <v>466200.00000000006</v>
      </c>
      <c r="H10" s="2"/>
      <c r="I10" s="2"/>
      <c r="J10" s="2"/>
      <c r="K10" s="39" t="s">
        <v>66</v>
      </c>
      <c r="L10" s="40"/>
      <c r="M10" s="24"/>
    </row>
    <row r="11" spans="2:13" x14ac:dyDescent="0.7">
      <c r="B11" s="1">
        <v>7</v>
      </c>
      <c r="C11" s="1" t="s">
        <v>49</v>
      </c>
      <c r="D11" s="1">
        <v>1.2</v>
      </c>
      <c r="E11" s="4">
        <f>VLOOKUP(_B168[نام کالا],maindata[],2,0)</f>
        <v>230000</v>
      </c>
      <c r="F11" s="4">
        <f>_B168[قیمت]*_B168[تعداد / مقدار]</f>
        <v>276000</v>
      </c>
    </row>
    <row r="12" spans="2:13" x14ac:dyDescent="0.7">
      <c r="B12" s="1">
        <v>8</v>
      </c>
      <c r="C12" s="1" t="s">
        <v>50</v>
      </c>
      <c r="D12" s="1">
        <v>1</v>
      </c>
      <c r="E12" s="4">
        <f>VLOOKUP(_B168[نام کالا],maindata[],2,0)</f>
        <v>450000</v>
      </c>
      <c r="F12" s="4">
        <f>_B168[قیمت]*_B168[تعداد / مقدار]</f>
        <v>450000</v>
      </c>
    </row>
    <row r="13" spans="2:13" x14ac:dyDescent="0.7">
      <c r="B13" s="1">
        <v>9</v>
      </c>
      <c r="C13" s="1" t="s">
        <v>51</v>
      </c>
      <c r="D13" s="1">
        <v>2</v>
      </c>
      <c r="E13" s="4">
        <f>VLOOKUP(_B168[نام کالا],maindata[],2,0)</f>
        <v>2500000</v>
      </c>
      <c r="F13" s="4">
        <f>_B168[قیمت]*_B168[تعداد / مقدار]</f>
        <v>5000000</v>
      </c>
    </row>
    <row r="14" spans="2:13" x14ac:dyDescent="0.7">
      <c r="B14" s="1">
        <v>10</v>
      </c>
      <c r="C14" s="1" t="s">
        <v>52</v>
      </c>
      <c r="D14" s="1">
        <v>3</v>
      </c>
      <c r="E14" s="4">
        <f>VLOOKUP(_B168[نام کالا],maindata[],2,0)</f>
        <v>80000</v>
      </c>
      <c r="F14" s="4">
        <f>_B168[قیمت]*_B168[تعداد / مقدار]</f>
        <v>240000</v>
      </c>
    </row>
    <row r="15" spans="2:13" x14ac:dyDescent="0.7">
      <c r="B15" s="1">
        <v>11</v>
      </c>
      <c r="C15" s="1" t="s">
        <v>53</v>
      </c>
      <c r="D15" s="1">
        <v>6</v>
      </c>
      <c r="E15" s="4">
        <f>VLOOKUP(_B168[نام کالا],maindata[],2,0)</f>
        <v>30000</v>
      </c>
      <c r="F15" s="4">
        <f>_B168[قیمت]*_B168[تعداد / مقدار]</f>
        <v>180000</v>
      </c>
    </row>
    <row r="16" spans="2:13" x14ac:dyDescent="0.7">
      <c r="B16" s="1">
        <v>12</v>
      </c>
      <c r="C16" s="1" t="s">
        <v>54</v>
      </c>
      <c r="D16" s="1">
        <v>4</v>
      </c>
      <c r="E16" s="4">
        <f>VLOOKUP(_B168[نام کالا],maindata[],2,0)</f>
        <v>60000</v>
      </c>
      <c r="F16" s="4">
        <f>_B168[قیمت]*_B168[تعداد / مقدار]</f>
        <v>240000</v>
      </c>
    </row>
    <row r="17" spans="2:6" x14ac:dyDescent="0.7">
      <c r="B17" s="1">
        <v>13</v>
      </c>
      <c r="C17" s="1" t="s">
        <v>14</v>
      </c>
      <c r="D17" s="1">
        <v>12</v>
      </c>
      <c r="E17" s="4">
        <f>VLOOKUP(_B168[نام کالا],maindata[],2,0)</f>
        <v>15000</v>
      </c>
      <c r="F17" s="4">
        <f>_B168[قیمت]*_B168[تعداد / مقدار]</f>
        <v>180000</v>
      </c>
    </row>
    <row r="18" spans="2:6" x14ac:dyDescent="0.7">
      <c r="B18" s="1">
        <v>14</v>
      </c>
      <c r="C18" s="1" t="s">
        <v>55</v>
      </c>
      <c r="D18" s="1">
        <v>0.26600000000000001</v>
      </c>
      <c r="E18" s="4">
        <f>VLOOKUP(_B168[نام کالا],maindata[],2,0)</f>
        <v>25000</v>
      </c>
      <c r="F18" s="4">
        <f>_B168[قیمت]*_B168[تعداد / مقدار]</f>
        <v>6650</v>
      </c>
    </row>
    <row r="19" spans="2:6" x14ac:dyDescent="0.7">
      <c r="B19" s="1">
        <v>15</v>
      </c>
      <c r="C19" s="1" t="s">
        <v>56</v>
      </c>
      <c r="D19" s="1">
        <v>0.26600000000000001</v>
      </c>
      <c r="E19" s="4">
        <f>VLOOKUP(_B168[نام کالا],maindata[],2,0)</f>
        <v>30000</v>
      </c>
      <c r="F19" s="4">
        <f>_B168[قیمت]*_B168[تعداد / مقدار]</f>
        <v>7980</v>
      </c>
    </row>
    <row r="20" spans="2:6" x14ac:dyDescent="0.7">
      <c r="B20" s="1">
        <v>16</v>
      </c>
      <c r="C20" s="1" t="s">
        <v>57</v>
      </c>
      <c r="D20" s="1">
        <v>0.26600000000000001</v>
      </c>
      <c r="E20" s="4">
        <f>VLOOKUP(_B168[نام کالا],maindata[],2,0)</f>
        <v>290000</v>
      </c>
      <c r="F20" s="4">
        <f>_B168[قیمت]*_B168[تعداد / مقدار]</f>
        <v>77140</v>
      </c>
    </row>
    <row r="21" spans="2:6" x14ac:dyDescent="0.7">
      <c r="B21" s="1">
        <v>17</v>
      </c>
      <c r="C21" s="1" t="s">
        <v>31</v>
      </c>
      <c r="D21" s="1">
        <v>1</v>
      </c>
      <c r="E21" s="4">
        <f>VLOOKUP(_B168[نام کالا],maindata[],2,0)</f>
        <v>1800000</v>
      </c>
      <c r="F21" s="4">
        <f>_B168[قیمت]*_B168[تعداد / مقدار]</f>
        <v>1800000</v>
      </c>
    </row>
    <row r="22" spans="2:6" x14ac:dyDescent="0.7">
      <c r="B22" s="1">
        <v>18</v>
      </c>
      <c r="C22" s="1" t="s">
        <v>58</v>
      </c>
      <c r="D22" s="1">
        <v>2</v>
      </c>
      <c r="E22" s="4">
        <f>VLOOKUP(_B168[نام کالا],maindata[],2,0)</f>
        <v>29000</v>
      </c>
      <c r="F22" s="4">
        <f>_B168[قیمت]*_B168[تعداد / مقدار]</f>
        <v>58000</v>
      </c>
    </row>
    <row r="23" spans="2:6" x14ac:dyDescent="0.7">
      <c r="B23" s="1">
        <v>19</v>
      </c>
      <c r="C23" s="1" t="s">
        <v>59</v>
      </c>
      <c r="D23" s="1">
        <v>1</v>
      </c>
      <c r="E23" s="4">
        <f>VLOOKUP(_B168[نام کالا],maindata[],2,0)</f>
        <v>40000</v>
      </c>
      <c r="F23" s="4">
        <f>_B168[قیمت]*_B168[تعداد / مقدار]</f>
        <v>40000</v>
      </c>
    </row>
    <row r="24" spans="2:6" x14ac:dyDescent="0.7">
      <c r="B24" s="1">
        <v>20</v>
      </c>
      <c r="C24" s="1" t="s">
        <v>18</v>
      </c>
      <c r="D24" s="1">
        <v>1</v>
      </c>
      <c r="E24" s="4">
        <f>VLOOKUP(_B168[نام کالا],maindata[],2,0)</f>
        <v>280000</v>
      </c>
      <c r="F24" s="4">
        <f>_B168[قیمت]*_B168[تعداد / مقدار]</f>
        <v>280000</v>
      </c>
    </row>
    <row r="25" spans="2:6" x14ac:dyDescent="0.7">
      <c r="B25" s="1">
        <v>21</v>
      </c>
      <c r="C25" s="1" t="s">
        <v>19</v>
      </c>
      <c r="D25" s="1">
        <v>1</v>
      </c>
      <c r="E25" s="4">
        <f>VLOOKUP(_B168[نام کالا],maindata[],2,0)</f>
        <v>290000</v>
      </c>
      <c r="F25" s="4">
        <f>_B168[قیمت]*_B168[تعداد / مقدار]</f>
        <v>290000</v>
      </c>
    </row>
    <row r="26" spans="2:6" x14ac:dyDescent="0.7">
      <c r="C26" s="1" t="s">
        <v>20</v>
      </c>
      <c r="D26" s="1">
        <v>1</v>
      </c>
      <c r="E26" s="4">
        <f>VLOOKUP(_B168[نام کالا],maindata[],2,0)</f>
        <v>150000</v>
      </c>
      <c r="F26" s="4">
        <f>_B168[قیمت]*_B168[تعداد / مقدار]</f>
        <v>150000</v>
      </c>
    </row>
  </sheetData>
  <sheetProtection algorithmName="SHA-512" hashValue="QjiYYRdwl1I852NyYMHta7DW9VZj8ntE0N4ogjbs5+8mzDB5gQQLGsXgoZDBKUa4pRJ8jKs//GIJrvlnf262RA==" saltValue="Qi1w/cgSivNAUVHXDmVmoA==" spinCount="100000" sheet="1" objects="1" scenarios="1"/>
  <mergeCells count="2">
    <mergeCell ref="B2:F3"/>
    <mergeCell ref="K10:L10"/>
  </mergeCells>
  <hyperlinks>
    <hyperlink ref="K10" location="'روکش اصلی'!A1" display="بازگشت به روکش اصلی"/>
  </hyperlink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روکش اصلی</vt:lpstr>
      <vt:lpstr>گزارش فروش و سود</vt:lpstr>
      <vt:lpstr>داده های اصلی و قیمت پایه</vt:lpstr>
      <vt:lpstr>M54</vt:lpstr>
      <vt:lpstr>M215</vt:lpstr>
      <vt:lpstr>B168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Majid Shahidi</dc:creator>
  <cp:lastModifiedBy>Majid</cp:lastModifiedBy>
  <dcterms:created xsi:type="dcterms:W3CDTF">2020-11-09T04:19:48Z</dcterms:created>
  <dcterms:modified xsi:type="dcterms:W3CDTF">2023-07-17T16:01:26Z</dcterms:modified>
</cp:coreProperties>
</file>